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675" windowHeight="12120" activeTab="5"/>
  </bookViews>
  <sheets>
    <sheet name="Necesitatile finaciare" sheetId="1" r:id="rId1"/>
    <sheet name="Venituri" sheetId="3" r:id="rId2"/>
    <sheet name="Cheltuieli" sheetId="2" r:id="rId3"/>
    <sheet name="Profit și pierderi" sheetId="5" r:id="rId4"/>
    <sheet name="Fluxul de numerar" sheetId="4" r:id="rId5"/>
    <sheet name="PR" sheetId="6" r:id="rId6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12" i="3"/>
  <c r="D16" i="3"/>
  <c r="D20" i="3"/>
  <c r="D21" i="3"/>
  <c r="B7" i="4"/>
  <c r="C14" i="4"/>
  <c r="C29" i="4"/>
  <c r="E8" i="3"/>
  <c r="E12" i="3"/>
  <c r="E16" i="3"/>
  <c r="E20" i="3"/>
  <c r="E21" i="3"/>
  <c r="C7" i="4"/>
  <c r="D14" i="4"/>
  <c r="D29" i="4"/>
  <c r="F8" i="3"/>
  <c r="F12" i="3"/>
  <c r="F16" i="3"/>
  <c r="F20" i="3"/>
  <c r="F21" i="3"/>
  <c r="D7" i="4"/>
  <c r="E14" i="4"/>
  <c r="E29" i="4"/>
  <c r="G8" i="3"/>
  <c r="G12" i="3"/>
  <c r="G16" i="3"/>
  <c r="G20" i="3"/>
  <c r="G21" i="3"/>
  <c r="E7" i="4"/>
  <c r="F14" i="4"/>
  <c r="F29" i="4"/>
  <c r="H8" i="3"/>
  <c r="H12" i="3"/>
  <c r="H16" i="3"/>
  <c r="H20" i="3"/>
  <c r="H21" i="3"/>
  <c r="F7" i="4"/>
  <c r="G14" i="4"/>
  <c r="G29" i="4"/>
  <c r="I8" i="3"/>
  <c r="I12" i="3"/>
  <c r="I16" i="3"/>
  <c r="I20" i="3"/>
  <c r="I21" i="3"/>
  <c r="G7" i="4"/>
  <c r="H14" i="4"/>
  <c r="H29" i="4"/>
  <c r="J8" i="3"/>
  <c r="J12" i="3"/>
  <c r="J16" i="3"/>
  <c r="J20" i="3"/>
  <c r="J21" i="3"/>
  <c r="H7" i="4"/>
  <c r="I14" i="4"/>
  <c r="I29" i="4"/>
  <c r="K8" i="3"/>
  <c r="K12" i="3"/>
  <c r="K16" i="3"/>
  <c r="K20" i="3"/>
  <c r="K21" i="3"/>
  <c r="I7" i="4"/>
  <c r="J14" i="4"/>
  <c r="J29" i="4"/>
  <c r="L8" i="3"/>
  <c r="L12" i="3"/>
  <c r="L16" i="3"/>
  <c r="L20" i="3"/>
  <c r="L21" i="3"/>
  <c r="J7" i="4"/>
  <c r="K14" i="4"/>
  <c r="K29" i="4"/>
  <c r="M8" i="3"/>
  <c r="M12" i="3"/>
  <c r="M16" i="3"/>
  <c r="M20" i="3"/>
  <c r="M21" i="3"/>
  <c r="K7" i="4"/>
  <c r="L14" i="4"/>
  <c r="L29" i="4"/>
  <c r="N8" i="3"/>
  <c r="N12" i="3"/>
  <c r="N16" i="3"/>
  <c r="N20" i="3"/>
  <c r="N21" i="3"/>
  <c r="L7" i="4"/>
  <c r="M14" i="4"/>
  <c r="M29" i="4"/>
  <c r="O8" i="3"/>
  <c r="O12" i="3"/>
  <c r="O16" i="3"/>
  <c r="O20" i="3"/>
  <c r="O21" i="3"/>
  <c r="M7" i="4"/>
  <c r="N14" i="4"/>
  <c r="N29" i="4"/>
  <c r="N7" i="4"/>
  <c r="O14" i="4"/>
  <c r="O29" i="4"/>
  <c r="O7" i="4"/>
  <c r="P14" i="4"/>
  <c r="P29" i="4"/>
  <c r="B14" i="4"/>
  <c r="B29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B28" i="4"/>
  <c r="B21" i="4"/>
  <c r="H46" i="2"/>
  <c r="H47" i="2"/>
  <c r="H48" i="2"/>
  <c r="H49" i="2"/>
  <c r="H50" i="2"/>
  <c r="H51" i="2"/>
  <c r="H52" i="2"/>
  <c r="H55" i="2"/>
  <c r="I46" i="2"/>
  <c r="I47" i="2"/>
  <c r="I48" i="2"/>
  <c r="I49" i="2"/>
  <c r="I50" i="2"/>
  <c r="I51" i="2"/>
  <c r="I52" i="2"/>
  <c r="I55" i="2"/>
  <c r="D36" i="2"/>
  <c r="E36" i="2"/>
  <c r="F36" i="2"/>
  <c r="D23" i="2"/>
  <c r="D31" i="2"/>
  <c r="D37" i="2"/>
  <c r="E23" i="2"/>
  <c r="E31" i="2"/>
  <c r="E37" i="2"/>
  <c r="F23" i="2"/>
  <c r="F31" i="2"/>
  <c r="F37" i="2"/>
  <c r="D45" i="2"/>
  <c r="E45" i="2"/>
  <c r="F45" i="2"/>
  <c r="D46" i="2"/>
  <c r="G46" i="2"/>
  <c r="D47" i="2"/>
  <c r="G47" i="2"/>
  <c r="D48" i="2"/>
  <c r="G48" i="2"/>
  <c r="D49" i="2"/>
  <c r="G49" i="2"/>
  <c r="D50" i="2"/>
  <c r="G50" i="2"/>
  <c r="D51" i="2"/>
  <c r="G51" i="2"/>
  <c r="G52" i="2"/>
  <c r="G55" i="2"/>
  <c r="G45" i="2"/>
  <c r="E52" i="2"/>
  <c r="H45" i="2"/>
  <c r="F52" i="2"/>
  <c r="D52" i="2"/>
  <c r="I45" i="2"/>
  <c r="G23" i="2"/>
  <c r="H23" i="2"/>
  <c r="I23" i="2"/>
  <c r="J23" i="2"/>
  <c r="K23" i="2"/>
  <c r="L23" i="2"/>
  <c r="M23" i="2"/>
  <c r="N23" i="2"/>
  <c r="O23" i="2"/>
  <c r="P23" i="2"/>
  <c r="Q23" i="2"/>
  <c r="C23" i="2"/>
  <c r="G31" i="2"/>
  <c r="G36" i="2"/>
  <c r="G37" i="2"/>
  <c r="H31" i="2"/>
  <c r="H36" i="2"/>
  <c r="H37" i="2"/>
  <c r="I31" i="2"/>
  <c r="I36" i="2"/>
  <c r="I37" i="2"/>
  <c r="J31" i="2"/>
  <c r="J36" i="2"/>
  <c r="J37" i="2"/>
  <c r="K31" i="2"/>
  <c r="K36" i="2"/>
  <c r="K37" i="2"/>
  <c r="L31" i="2"/>
  <c r="L36" i="2"/>
  <c r="L37" i="2"/>
  <c r="M31" i="2"/>
  <c r="M36" i="2"/>
  <c r="M37" i="2"/>
  <c r="N31" i="2"/>
  <c r="N36" i="2"/>
  <c r="N37" i="2"/>
  <c r="O31" i="2"/>
  <c r="O36" i="2"/>
  <c r="O37" i="2"/>
  <c r="P31" i="2"/>
  <c r="P36" i="2"/>
  <c r="P37" i="2"/>
  <c r="Q31" i="2"/>
  <c r="Q36" i="2"/>
  <c r="Q37" i="2"/>
  <c r="C31" i="2"/>
  <c r="C36" i="2"/>
  <c r="C37" i="2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B11" i="4"/>
  <c r="D6" i="5"/>
  <c r="E6" i="5"/>
  <c r="F6" i="5"/>
  <c r="G6" i="5"/>
  <c r="H6" i="5"/>
  <c r="I6" i="5"/>
  <c r="J6" i="5"/>
  <c r="K6" i="5"/>
  <c r="L6" i="5"/>
  <c r="M6" i="5"/>
  <c r="N6" i="5"/>
  <c r="P8" i="3"/>
  <c r="P12" i="3"/>
  <c r="P16" i="3"/>
  <c r="P20" i="3"/>
  <c r="P21" i="3"/>
  <c r="O6" i="5"/>
  <c r="Q8" i="3"/>
  <c r="Q12" i="3"/>
  <c r="Q21" i="3"/>
  <c r="P6" i="5"/>
  <c r="R8" i="3"/>
  <c r="R12" i="3"/>
  <c r="R21" i="3"/>
  <c r="Q6" i="5"/>
  <c r="C6" i="5"/>
  <c r="P10" i="3"/>
  <c r="P14" i="3"/>
  <c r="P17" i="3"/>
  <c r="P18" i="3"/>
  <c r="P6" i="3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2" i="5"/>
  <c r="C11" i="5"/>
  <c r="C10" i="5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C17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C13" i="2"/>
  <c r="L4" i="2"/>
  <c r="M4" i="2"/>
  <c r="N4" i="2"/>
  <c r="D4" i="2"/>
  <c r="E4" i="2"/>
  <c r="F4" i="2"/>
  <c r="G4" i="2"/>
  <c r="H4" i="2"/>
  <c r="I4" i="2"/>
  <c r="J4" i="2"/>
  <c r="K4" i="2"/>
  <c r="C4" i="2"/>
  <c r="N31" i="4"/>
  <c r="B32" i="4"/>
  <c r="C31" i="4"/>
  <c r="C32" i="4"/>
  <c r="D31" i="4"/>
  <c r="D32" i="4"/>
  <c r="E31" i="4"/>
  <c r="E32" i="4"/>
  <c r="F31" i="4"/>
  <c r="F32" i="4"/>
  <c r="G31" i="4"/>
  <c r="G32" i="4"/>
  <c r="H31" i="4"/>
  <c r="H32" i="4"/>
  <c r="I31" i="4"/>
  <c r="I32" i="4"/>
  <c r="J31" i="4"/>
  <c r="J32" i="4"/>
  <c r="K31" i="4"/>
  <c r="K32" i="4"/>
  <c r="L31" i="4"/>
  <c r="L32" i="4"/>
  <c r="M31" i="4"/>
  <c r="M32" i="4"/>
  <c r="N32" i="4"/>
  <c r="P7" i="4"/>
  <c r="D8" i="5"/>
  <c r="D13" i="5"/>
  <c r="D15" i="5"/>
  <c r="D17" i="5"/>
  <c r="E8" i="5"/>
  <c r="E13" i="5"/>
  <c r="E15" i="5"/>
  <c r="E17" i="5"/>
  <c r="F8" i="5"/>
  <c r="F13" i="5"/>
  <c r="F15" i="5"/>
  <c r="F17" i="5"/>
  <c r="G8" i="5"/>
  <c r="G13" i="5"/>
  <c r="G15" i="5"/>
  <c r="G17" i="5"/>
  <c r="H8" i="5"/>
  <c r="H13" i="5"/>
  <c r="H15" i="5"/>
  <c r="H17" i="5"/>
  <c r="I8" i="5"/>
  <c r="I13" i="5"/>
  <c r="I15" i="5"/>
  <c r="I17" i="5"/>
  <c r="J8" i="5"/>
  <c r="J13" i="5"/>
  <c r="J15" i="5"/>
  <c r="J17" i="5"/>
  <c r="K8" i="5"/>
  <c r="K13" i="5"/>
  <c r="K15" i="5"/>
  <c r="K17" i="5"/>
  <c r="L8" i="5"/>
  <c r="L13" i="5"/>
  <c r="L15" i="5"/>
  <c r="L17" i="5"/>
  <c r="M8" i="5"/>
  <c r="M13" i="5"/>
  <c r="M15" i="5"/>
  <c r="M17" i="5"/>
  <c r="N8" i="5"/>
  <c r="N13" i="5"/>
  <c r="N15" i="5"/>
  <c r="N17" i="5"/>
  <c r="O8" i="5"/>
  <c r="O13" i="5"/>
  <c r="O15" i="5"/>
  <c r="O17" i="5"/>
  <c r="P8" i="5"/>
  <c r="P13" i="5"/>
  <c r="P15" i="5"/>
  <c r="P17" i="5"/>
  <c r="Q8" i="5"/>
  <c r="Q13" i="5"/>
  <c r="Q15" i="5"/>
  <c r="Q17" i="5"/>
  <c r="C8" i="5"/>
  <c r="O31" i="4"/>
  <c r="O32" i="4"/>
  <c r="P31" i="4"/>
  <c r="P32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13" i="5"/>
  <c r="C15" i="5"/>
  <c r="C17" i="5"/>
</calcChain>
</file>

<file path=xl/sharedStrings.xml><?xml version="1.0" encoding="utf-8"?>
<sst xmlns="http://schemas.openxmlformats.org/spreadsheetml/2006/main" count="152" uniqueCount="130">
  <si>
    <t>Nr. Crt.</t>
  </si>
  <si>
    <t>TOTAL</t>
  </si>
  <si>
    <t>Denumire produs/serviciu</t>
  </si>
  <si>
    <t xml:space="preserve">Personal angajat </t>
  </si>
  <si>
    <t>Luna</t>
  </si>
  <si>
    <t>Indicatori</t>
  </si>
  <si>
    <t>Cod rând</t>
  </si>
  <si>
    <t>Venituri din vânzări</t>
  </si>
  <si>
    <t>Cheltuieli variabile</t>
  </si>
  <si>
    <t>Cheltuieli fixe</t>
  </si>
  <si>
    <t>Pragul de rentabilitate</t>
  </si>
  <si>
    <t>Total
Anul 1</t>
  </si>
  <si>
    <t>Total
Anul 2</t>
  </si>
  <si>
    <t>Total
Anul 3</t>
  </si>
  <si>
    <t>Fluxuri de numerar din activitatea operaţională</t>
  </si>
  <si>
    <t>Fluxuri de numerar din activitatea de investiții</t>
  </si>
  <si>
    <t>Fluxuri de numerar din activitatea financiară</t>
  </si>
  <si>
    <t>Prognoza privind fluxul de numerar</t>
  </si>
  <si>
    <r>
      <t>1.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Încasări din vânzări</t>
    </r>
  </si>
  <si>
    <r>
      <t>2.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Plăţi pentru stocuri şi servicii procurate</t>
    </r>
  </si>
  <si>
    <r>
      <t>3.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Plăţi către angajaţi şi organe de asigurare socială şi medicală</t>
    </r>
  </si>
  <si>
    <r>
      <t>4.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Dobânzi plătite</t>
    </r>
  </si>
  <si>
    <r>
      <t>5.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Plata impozitului pe venit</t>
    </r>
  </si>
  <si>
    <r>
      <t>6.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Alte încasări</t>
    </r>
  </si>
  <si>
    <r>
      <t>7.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Alte plăţi</t>
    </r>
  </si>
  <si>
    <r>
      <t>8.</t>
    </r>
    <r>
      <rPr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Arial"/>
        <family val="2"/>
        <charset val="204"/>
      </rPr>
      <t xml:space="preserve">Fluxul net de numerar din activitatea operaţională </t>
    </r>
    <r>
      <rPr>
        <sz val="12"/>
        <color theme="1"/>
        <rFont val="Arial"/>
        <family val="2"/>
        <charset val="204"/>
      </rPr>
      <t>(rd. 1 – rd. 2 – rd. 3  – rd. 4  – rd. 5 + rd. 6  – rd. 7 )</t>
    </r>
  </si>
  <si>
    <r>
      <t>9.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Arial"/>
        <family val="2"/>
        <charset val="204"/>
      </rPr>
      <t>Încasări din vânzarea activelor imobilizate</t>
    </r>
  </si>
  <si>
    <r>
      <t>10.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Plăţi aferente intrărilor de active imobilizate</t>
    </r>
  </si>
  <si>
    <r>
      <t>11.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Dobânzi încasate</t>
    </r>
  </si>
  <si>
    <r>
      <t>12.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Dividende încasate</t>
    </r>
  </si>
  <si>
    <r>
      <t>13.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Alte încasări (plăţi)</t>
    </r>
  </si>
  <si>
    <r>
      <t>14.</t>
    </r>
    <r>
      <rPr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Fluxul net de numerar din activitatea de investiţii</t>
    </r>
    <r>
      <rPr>
        <sz val="12"/>
        <color theme="1"/>
        <rFont val="Arial"/>
        <family val="2"/>
        <charset val="204"/>
      </rPr>
      <t xml:space="preserve"> (rd. 9  – rd.10  + rd.11 + rd.12  ± rd.13 )</t>
    </r>
  </si>
  <si>
    <r>
      <t>15.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theme="1"/>
        <rFont val="Arial"/>
        <family val="2"/>
        <charset val="204"/>
      </rPr>
      <t xml:space="preserve">Încasări sub formă de credite şi împrumuturi  </t>
    </r>
  </si>
  <si>
    <r>
      <t>16.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Plăţi aferente rambursării creditelor şi împrumuturilor</t>
    </r>
  </si>
  <si>
    <r>
      <t>17.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Dividende plătite</t>
    </r>
  </si>
  <si>
    <r>
      <t>18.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Încasări din operaţiuni de capital</t>
    </r>
  </si>
  <si>
    <r>
      <t>19.</t>
    </r>
    <r>
      <rPr>
        <b/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Alte încasări (plăţi) - Grant</t>
    </r>
  </si>
  <si>
    <r>
      <t>20.</t>
    </r>
    <r>
      <rPr>
        <sz val="12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Arial"/>
        <family val="2"/>
        <charset val="204"/>
      </rPr>
      <t xml:space="preserve">Fluxul net de numerar din activitatea financiară </t>
    </r>
    <r>
      <rPr>
        <sz val="12"/>
        <color theme="1"/>
        <rFont val="Arial"/>
        <family val="2"/>
        <charset val="204"/>
      </rPr>
      <t>(rd.15  – rd.16  – rd.17  + rd.18  ± rd.19 )</t>
    </r>
  </si>
  <si>
    <r>
      <t>21.</t>
    </r>
    <r>
      <rPr>
        <sz val="12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Arial"/>
        <family val="2"/>
        <charset val="204"/>
      </rPr>
      <t xml:space="preserve">Fluxul net de numerar total </t>
    </r>
    <r>
      <rPr>
        <sz val="12"/>
        <color theme="1"/>
        <rFont val="Arial"/>
        <family val="2"/>
        <charset val="204"/>
      </rPr>
      <t>(± rd. 8  ± rd.14  ± rd.20)</t>
    </r>
  </si>
  <si>
    <r>
      <t>22.</t>
    </r>
    <r>
      <rPr>
        <b/>
        <sz val="12"/>
        <color theme="1"/>
        <rFont val="Times New Roman"/>
        <family val="1"/>
        <charset val="204"/>
      </rPr>
      <t xml:space="preserve">   </t>
    </r>
    <r>
      <rPr>
        <sz val="12"/>
        <color theme="1"/>
        <rFont val="Arial"/>
        <family val="2"/>
        <charset val="204"/>
      </rPr>
      <t>Diferenţe de curs valutar favorabile (nefavorabile)</t>
    </r>
  </si>
  <si>
    <r>
      <t>23.</t>
    </r>
    <r>
      <rPr>
        <b/>
        <sz val="12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Arial"/>
        <family val="2"/>
        <charset val="204"/>
      </rPr>
      <t>Sold de numerar la începutul perioadei de gestiune</t>
    </r>
  </si>
  <si>
    <r>
      <t>24.</t>
    </r>
    <r>
      <rPr>
        <b/>
        <sz val="12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Arial"/>
        <family val="2"/>
        <charset val="204"/>
      </rPr>
      <t xml:space="preserve">Sold de numerar la sfârşitul perioadei de gestiune </t>
    </r>
    <r>
      <rPr>
        <sz val="12"/>
        <color theme="1"/>
        <rFont val="Arial"/>
        <family val="2"/>
        <charset val="204"/>
      </rPr>
      <t>(± rd.21 ± rd.22  + rd.23)</t>
    </r>
  </si>
  <si>
    <t>Anul I</t>
  </si>
  <si>
    <t>Anul II</t>
  </si>
  <si>
    <t>Anul III</t>
  </si>
  <si>
    <t xml:space="preserve">Consumuri directe </t>
  </si>
  <si>
    <t>Total consumuri directe</t>
  </si>
  <si>
    <t>Consumuri indirecte</t>
  </si>
  <si>
    <t>Total consumuri indirecte</t>
  </si>
  <si>
    <t xml:space="preserve">Cheltuieli distribuire </t>
  </si>
  <si>
    <t xml:space="preserve">Total cheltuieli distribuire </t>
  </si>
  <si>
    <t xml:space="preserve">Cheltuieli administrative </t>
  </si>
  <si>
    <t>Total cheltuieli administrative</t>
  </si>
  <si>
    <t>Alte cheltuieli din activitatea operaţională</t>
  </si>
  <si>
    <t>Total cheltuieli operaţionale</t>
  </si>
  <si>
    <t xml:space="preserve">TOTAL </t>
  </si>
  <si>
    <t>cantitatea</t>
  </si>
  <si>
    <t>pretul unitar</t>
  </si>
  <si>
    <t xml:space="preserve">Venitul </t>
  </si>
  <si>
    <t>Produsul /serviciul 1</t>
  </si>
  <si>
    <t>Produsul/serviciul 2</t>
  </si>
  <si>
    <t xml:space="preserve"> </t>
  </si>
  <si>
    <t>TOTAL CONSUMURI (rd. 8 + rd. 11)</t>
  </si>
  <si>
    <t>Specificare</t>
  </si>
  <si>
    <t>Suma totală</t>
  </si>
  <si>
    <t xml:space="preserve">Asistența financiara* </t>
  </si>
  <si>
    <t>30000 euro</t>
  </si>
  <si>
    <t>companie existenta/nou creata   -inițiative  inovatoare</t>
  </si>
  <si>
    <t>25000 euro</t>
  </si>
  <si>
    <t>proiect antreprenoriat  social</t>
  </si>
  <si>
    <t>20000 euro</t>
  </si>
  <si>
    <t>Contribuția propie</t>
  </si>
  <si>
    <t>Grant</t>
  </si>
  <si>
    <t xml:space="preserve"> EU4Moldova</t>
  </si>
  <si>
    <t xml:space="preserve">Suma totală </t>
  </si>
  <si>
    <t>cel puțin 10 %</t>
  </si>
  <si>
    <t xml:space="preserve">Contribuția proprie, % din valoare suportului financiar  </t>
  </si>
  <si>
    <t>cel puțin 5 %</t>
  </si>
  <si>
    <t>companie existenta  - extindere</t>
  </si>
  <si>
    <t>Alte surse externe</t>
  </si>
  <si>
    <t>Necesitățile financiare</t>
  </si>
  <si>
    <t xml:space="preserve">Fondul de salarizare </t>
  </si>
  <si>
    <t xml:space="preserve">Forma angajare </t>
  </si>
  <si>
    <t xml:space="preserve">Număr de angajați </t>
  </si>
  <si>
    <t xml:space="preserve">Cheltuieli anualecu personalul </t>
  </si>
  <si>
    <t>Contribuții de asigurări sociale de stat obligatorii</t>
  </si>
  <si>
    <t>Prime de asigurare obligatorie de asistență medicală</t>
  </si>
  <si>
    <t>Total</t>
  </si>
  <si>
    <t>Prognoza consumurilor şi cheltuielilor</t>
  </si>
  <si>
    <t xml:space="preserve">-   materii prime şi materiale </t>
  </si>
  <si>
    <t>-   materiale auxiliare</t>
  </si>
  <si>
    <t>-   energie electrică</t>
  </si>
  <si>
    <t>-   combustibil</t>
  </si>
  <si>
    <t xml:space="preserve">-   salariile </t>
  </si>
  <si>
    <t>-   AS, AM</t>
  </si>
  <si>
    <t>-   alte consumuri directe</t>
  </si>
  <si>
    <t xml:space="preserve">-   amortizarea mijloacelor fixe </t>
  </si>
  <si>
    <t xml:space="preserve">-   întreţinerea mijloacelor fixe  şi alte consumuri indirecte </t>
  </si>
  <si>
    <t>-   cheltuielile de ambalare</t>
  </si>
  <si>
    <t>-   transport-expediere</t>
  </si>
  <si>
    <t>-   alte cheltuieli comerciale  (publicitatea)</t>
  </si>
  <si>
    <t xml:space="preserve">-   Salariul  personalului administrativ  </t>
  </si>
  <si>
    <t>-    AS, AM</t>
  </si>
  <si>
    <t xml:space="preserve">-   telefon, Internet </t>
  </si>
  <si>
    <t>-   deplasare</t>
  </si>
  <si>
    <t>-   impozitele şi taxele</t>
  </si>
  <si>
    <t>-   alte cheltuieli generale şi administrative</t>
  </si>
  <si>
    <t xml:space="preserve">-   plata dobânzilor  </t>
  </si>
  <si>
    <t>-   producţia rebutată</t>
  </si>
  <si>
    <t>-   alte cheltuieli operaţionale</t>
  </si>
  <si>
    <t>TOTAL  (rd.12 +  rd.16 + rd. 23+ rd.27)</t>
  </si>
  <si>
    <t>Prognoza veniturilor</t>
  </si>
  <si>
    <t>Salariul brut</t>
  </si>
  <si>
    <t>Prognoza privind profit și pierderi</t>
  </si>
  <si>
    <t>1.        Venituri din vânzări</t>
  </si>
  <si>
    <t>2.        Costul vânzărilor</t>
  </si>
  <si>
    <r>
      <t xml:space="preserve">3.        </t>
    </r>
    <r>
      <rPr>
        <b/>
        <sz val="10"/>
        <color theme="1"/>
        <rFont val="Arial"/>
        <family val="2"/>
        <charset val="204"/>
      </rPr>
      <t>Profit brut (pierdere brută)</t>
    </r>
    <r>
      <rPr>
        <sz val="10"/>
        <color theme="1"/>
        <rFont val="Arial"/>
        <family val="2"/>
        <charset val="204"/>
      </rPr>
      <t xml:space="preserve">  (rd. 1  – rd. 2)</t>
    </r>
  </si>
  <si>
    <t>4.        Alte venituri din activitatea operaţională</t>
  </si>
  <si>
    <t>5.        Cheltuieli de distribuire</t>
  </si>
  <si>
    <t>6.        Cheltuieli administrative</t>
  </si>
  <si>
    <t>7.        Alte cheltuieli din activitatea operaţională</t>
  </si>
  <si>
    <r>
      <t xml:space="preserve">8.        </t>
    </r>
    <r>
      <rPr>
        <b/>
        <sz val="10"/>
        <color theme="1"/>
        <rFont val="Arial"/>
        <family val="2"/>
        <charset val="204"/>
      </rPr>
      <t>Rezultatul din activitatea operațională: profit (pierdere)</t>
    </r>
    <r>
      <rPr>
        <sz val="10"/>
        <color theme="1"/>
        <rFont val="Arial"/>
        <family val="2"/>
        <charset val="204"/>
      </rPr>
      <t xml:space="preserve"> (rd. 3 + rd. 4 – rd. 5 – rd. 6 – rd. 7)</t>
    </r>
  </si>
  <si>
    <t>9.        Rezultatul din alte activităţi: profit (pierdere)</t>
  </si>
  <si>
    <r>
      <t xml:space="preserve">10.      Profit (pierdere) până la impozitare </t>
    </r>
    <r>
      <rPr>
        <i/>
        <sz val="10"/>
        <color theme="1"/>
        <rFont val="Arial"/>
        <family val="2"/>
        <charset val="204"/>
      </rPr>
      <t>(rd. 8 + rd. 9)</t>
    </r>
  </si>
  <si>
    <t>11.      Cheltuieli privind impozitul pe venit</t>
  </si>
  <si>
    <r>
      <t xml:space="preserve">12.      </t>
    </r>
    <r>
      <rPr>
        <b/>
        <sz val="10"/>
        <color theme="1"/>
        <rFont val="Arial"/>
        <family val="2"/>
        <charset val="204"/>
      </rPr>
      <t>Profit net (pierdere netă) al perioadei de gestiune</t>
    </r>
    <r>
      <rPr>
        <sz val="10"/>
        <color theme="1"/>
        <rFont val="Arial"/>
        <family val="2"/>
        <charset val="204"/>
      </rPr>
      <t xml:space="preserve"> (rd. 10 – rd. 11)</t>
    </r>
  </si>
  <si>
    <r>
      <rPr>
        <b/>
        <sz val="12"/>
        <color theme="1"/>
        <rFont val="Arial"/>
        <family val="2"/>
        <charset val="204"/>
      </rPr>
      <t>Rata cheltuielilor variabile la 1 leu</t>
    </r>
    <r>
      <rPr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(rd.2 / rd.1)</t>
    </r>
  </si>
  <si>
    <r>
      <t xml:space="preserve">Pragul de rentabilitate </t>
    </r>
    <r>
      <rPr>
        <i/>
        <sz val="12"/>
        <color theme="1"/>
        <rFont val="Arial"/>
        <family val="2"/>
        <charset val="204"/>
      </rPr>
      <t>(rd.4 /(1‐ rd. 3))</t>
    </r>
  </si>
  <si>
    <t xml:space="preserve">Produsul/serviciul N </t>
  </si>
  <si>
    <t xml:space="preserve">Produsul/serviciul  N+1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</si>
</sst>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0"/>
      <name val="Arial Narrow"/>
      <family val="2"/>
      <charset val="204"/>
    </font>
    <font>
      <sz val="9"/>
      <color theme="0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1"/>
      <color rgb="FF00339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12"/>
      <name val="Arial Narrow"/>
      <family val="2"/>
      <charset val="204"/>
    </font>
    <font>
      <i/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0" fillId="0" borderId="2" xfId="0" applyBorder="1"/>
    <xf numFmtId="0" fontId="3" fillId="5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9" borderId="2" xfId="0" applyFont="1" applyFill="1" applyBorder="1" applyAlignment="1">
      <alignment vertical="center" wrapText="1"/>
    </xf>
    <xf numFmtId="0" fontId="10" fillId="0" borderId="2" xfId="0" applyFont="1" applyBorder="1"/>
    <xf numFmtId="3" fontId="10" fillId="0" borderId="2" xfId="0" applyNumberFormat="1" applyFont="1" applyBorder="1"/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/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7" fillId="7" borderId="2" xfId="0" applyFont="1" applyFill="1" applyBorder="1"/>
    <xf numFmtId="0" fontId="7" fillId="8" borderId="2" xfId="0" applyFont="1" applyFill="1" applyBorder="1"/>
    <xf numFmtId="0" fontId="1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2" fillId="8" borderId="2" xfId="0" applyFont="1" applyFill="1" applyBorder="1" applyAlignment="1">
      <alignment horizontal="justify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0" borderId="0" xfId="0" applyFont="1" applyBorder="1"/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quotePrefix="1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15" fillId="10" borderId="2" xfId="0" applyFont="1" applyFill="1" applyBorder="1"/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vertical="center"/>
    </xf>
    <xf numFmtId="0" fontId="10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/>
    <xf numFmtId="0" fontId="10" fillId="11" borderId="2" xfId="0" applyFont="1" applyFill="1" applyBorder="1" applyAlignment="1">
      <alignment horizontal="right"/>
    </xf>
    <xf numFmtId="0" fontId="16" fillId="10" borderId="2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/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5" borderId="2" xfId="0" applyFont="1" applyFill="1" applyBorder="1"/>
    <xf numFmtId="0" fontId="18" fillId="0" borderId="0" xfId="0" applyFont="1"/>
    <xf numFmtId="0" fontId="17" fillId="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8" fillId="6" borderId="2" xfId="0" applyFont="1" applyFill="1" applyBorder="1"/>
    <xf numFmtId="0" fontId="18" fillId="5" borderId="2" xfId="0" applyFont="1" applyFill="1" applyBorder="1"/>
    <xf numFmtId="0" fontId="21" fillId="0" borderId="0" xfId="0" applyFont="1"/>
    <xf numFmtId="0" fontId="6" fillId="0" borderId="2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 indent="1"/>
    </xf>
    <xf numFmtId="0" fontId="12" fillId="5" borderId="2" xfId="0" applyFont="1" applyFill="1" applyBorder="1"/>
    <xf numFmtId="0" fontId="7" fillId="2" borderId="2" xfId="0" applyFont="1" applyFill="1" applyBorder="1" applyAlignment="1" applyProtection="1">
      <alignment horizontal="justify" vertical="center" wrapText="1"/>
    </xf>
    <xf numFmtId="0" fontId="12" fillId="0" borderId="2" xfId="0" applyFont="1" applyBorder="1" applyAlignment="1">
      <alignment horizontal="left" vertical="center" wrapText="1" indent="1"/>
    </xf>
    <xf numFmtId="0" fontId="24" fillId="1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 indent="2"/>
    </xf>
    <xf numFmtId="4" fontId="2" fillId="5" borderId="2" xfId="0" applyNumberFormat="1" applyFont="1" applyFill="1" applyBorder="1"/>
    <xf numFmtId="0" fontId="9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/>
    </xf>
    <xf numFmtId="0" fontId="20" fillId="10" borderId="2" xfId="0" applyFont="1" applyFill="1" applyBorder="1" applyAlignment="1"/>
    <xf numFmtId="0" fontId="16" fillId="10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 applyProtection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10" borderId="2" xfId="0" applyFont="1" applyFill="1" applyBorder="1" applyAlignment="1"/>
    <xf numFmtId="0" fontId="1" fillId="10" borderId="2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6"/>
  <sheetViews>
    <sheetView topLeftCell="C1" workbookViewId="0">
      <selection activeCell="D39" sqref="D39"/>
    </sheetView>
  </sheetViews>
  <sheetFormatPr defaultRowHeight="15" x14ac:dyDescent="0.25"/>
  <cols>
    <col min="1" max="1" width="8.140625" customWidth="1"/>
    <col min="2" max="2" width="41" customWidth="1"/>
    <col min="4" max="4" width="52" customWidth="1"/>
    <col min="5" max="5" width="16.28515625" customWidth="1"/>
    <col min="6" max="6" width="23.5703125" customWidth="1"/>
    <col min="7" max="7" width="19.140625" customWidth="1"/>
    <col min="8" max="8" width="16.85546875" customWidth="1"/>
    <col min="9" max="9" width="9.140625" style="9"/>
  </cols>
  <sheetData>
    <row r="1" spans="4:9" x14ac:dyDescent="0.25">
      <c r="D1" s="79" t="s">
        <v>80</v>
      </c>
    </row>
    <row r="3" spans="4:9" ht="27" customHeight="1" x14ac:dyDescent="0.25">
      <c r="D3" s="48" t="s">
        <v>63</v>
      </c>
      <c r="E3" s="48" t="s">
        <v>65</v>
      </c>
      <c r="F3" s="48" t="s">
        <v>71</v>
      </c>
      <c r="G3" s="48" t="s">
        <v>79</v>
      </c>
      <c r="H3" s="48" t="s">
        <v>64</v>
      </c>
      <c r="I3" s="8"/>
    </row>
    <row r="4" spans="4:9" x14ac:dyDescent="0.25">
      <c r="D4" s="6"/>
      <c r="E4" s="6"/>
      <c r="F4" s="6"/>
      <c r="G4" s="6"/>
      <c r="H4" s="6"/>
    </row>
    <row r="5" spans="4:9" x14ac:dyDescent="0.25">
      <c r="D5" s="6"/>
      <c r="E5" s="6"/>
      <c r="F5" s="6"/>
      <c r="G5" s="6"/>
      <c r="H5" s="6"/>
    </row>
    <row r="6" spans="4:9" x14ac:dyDescent="0.25">
      <c r="D6" s="6"/>
      <c r="E6" s="6"/>
      <c r="F6" s="6"/>
      <c r="G6" s="6"/>
      <c r="H6" s="6"/>
    </row>
    <row r="7" spans="4:9" x14ac:dyDescent="0.25">
      <c r="D7" s="6"/>
      <c r="E7" s="6"/>
      <c r="F7" s="6"/>
      <c r="G7" s="6"/>
      <c r="H7" s="6"/>
    </row>
    <row r="8" spans="4:9" x14ac:dyDescent="0.25">
      <c r="D8" s="6"/>
      <c r="E8" s="6"/>
      <c r="F8" s="6"/>
      <c r="G8" s="6"/>
      <c r="H8" s="6"/>
    </row>
    <row r="9" spans="4:9" x14ac:dyDescent="0.25">
      <c r="D9" s="7" t="s">
        <v>74</v>
      </c>
      <c r="E9" s="6"/>
      <c r="F9" s="6"/>
      <c r="G9" s="6"/>
      <c r="H9" s="6"/>
    </row>
    <row r="13" spans="4:9" ht="38.25" customHeight="1" x14ac:dyDescent="0.25">
      <c r="D13" s="50" t="s">
        <v>73</v>
      </c>
      <c r="E13" s="50" t="s">
        <v>72</v>
      </c>
      <c r="F13" s="51" t="s">
        <v>76</v>
      </c>
    </row>
    <row r="14" spans="4:9" x14ac:dyDescent="0.25">
      <c r="D14" s="52" t="s">
        <v>78</v>
      </c>
      <c r="E14" s="53" t="s">
        <v>66</v>
      </c>
      <c r="F14" s="53" t="s">
        <v>75</v>
      </c>
    </row>
    <row r="15" spans="4:9" x14ac:dyDescent="0.25">
      <c r="D15" s="52" t="s">
        <v>67</v>
      </c>
      <c r="E15" s="53" t="s">
        <v>68</v>
      </c>
      <c r="F15" s="53" t="s">
        <v>77</v>
      </c>
    </row>
    <row r="16" spans="4:9" x14ac:dyDescent="0.25">
      <c r="D16" s="52" t="s">
        <v>69</v>
      </c>
      <c r="E16" s="53" t="s">
        <v>70</v>
      </c>
      <c r="F16" s="53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workbookViewId="0">
      <selection activeCell="P5" sqref="P5"/>
    </sheetView>
  </sheetViews>
  <sheetFormatPr defaultRowHeight="15" x14ac:dyDescent="0.25"/>
  <cols>
    <col min="3" max="3" width="32.5703125" customWidth="1"/>
    <col min="4" max="4" width="10.5703125" customWidth="1"/>
  </cols>
  <sheetData>
    <row r="2" spans="2:18" x14ac:dyDescent="0.25">
      <c r="B2" s="67"/>
      <c r="C2" s="79" t="s">
        <v>111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16.5" customHeight="1" x14ac:dyDescent="0.25">
      <c r="B3" s="104" t="s">
        <v>0</v>
      </c>
      <c r="C3" s="105" t="s">
        <v>2</v>
      </c>
      <c r="D3" s="102" t="s">
        <v>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1" t="s">
        <v>11</v>
      </c>
      <c r="Q3" s="101" t="s">
        <v>12</v>
      </c>
      <c r="R3" s="101" t="s">
        <v>13</v>
      </c>
    </row>
    <row r="4" spans="2:18" ht="16.5" customHeight="1" x14ac:dyDescent="0.25">
      <c r="B4" s="104"/>
      <c r="C4" s="105"/>
      <c r="D4" s="54">
        <v>1</v>
      </c>
      <c r="E4" s="54">
        <v>2</v>
      </c>
      <c r="F4" s="54">
        <v>3</v>
      </c>
      <c r="G4" s="54">
        <v>4</v>
      </c>
      <c r="H4" s="54">
        <v>5</v>
      </c>
      <c r="I4" s="54">
        <v>6</v>
      </c>
      <c r="J4" s="54">
        <v>7</v>
      </c>
      <c r="K4" s="54">
        <v>8</v>
      </c>
      <c r="L4" s="54">
        <v>9</v>
      </c>
      <c r="M4" s="54">
        <v>10</v>
      </c>
      <c r="N4" s="54">
        <v>11</v>
      </c>
      <c r="O4" s="55">
        <v>12</v>
      </c>
      <c r="P4" s="101"/>
      <c r="Q4" s="101"/>
      <c r="R4" s="101"/>
    </row>
    <row r="5" spans="2:18" ht="16.5" customHeight="1" x14ac:dyDescent="0.25">
      <c r="B5" s="68">
        <v>1</v>
      </c>
      <c r="C5" s="69" t="s">
        <v>59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70"/>
      <c r="Q5" s="70"/>
      <c r="R5" s="70"/>
    </row>
    <row r="6" spans="2:18" ht="16.5" customHeight="1" x14ac:dyDescent="0.25">
      <c r="B6" s="68"/>
      <c r="C6" s="71" t="s">
        <v>56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72">
        <f>SUM(D6:O6)</f>
        <v>0</v>
      </c>
      <c r="Q6" s="72"/>
      <c r="R6" s="72"/>
    </row>
    <row r="7" spans="2:18" ht="16.5" customHeight="1" x14ac:dyDescent="0.25">
      <c r="B7" s="68"/>
      <c r="C7" s="71" t="s">
        <v>57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72"/>
      <c r="Q7" s="72"/>
      <c r="R7" s="72"/>
    </row>
    <row r="8" spans="2:18" ht="16.5" customHeight="1" x14ac:dyDescent="0.25">
      <c r="B8" s="68"/>
      <c r="C8" s="71" t="s">
        <v>58</v>
      </c>
      <c r="D8" s="58">
        <f>D6*D7</f>
        <v>0</v>
      </c>
      <c r="E8" s="58">
        <f t="shared" ref="E8:O8" si="0">E6*E7</f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72">
        <f t="shared" ref="P8:P20" si="1">SUM(D8:O8)</f>
        <v>0</v>
      </c>
      <c r="Q8" s="72">
        <f>Q6*Q7</f>
        <v>0</v>
      </c>
      <c r="R8" s="72">
        <f t="shared" ref="R8" si="2">R6*R7</f>
        <v>0</v>
      </c>
    </row>
    <row r="9" spans="2:18" ht="16.5" customHeight="1" x14ac:dyDescent="0.25">
      <c r="B9" s="68">
        <v>2</v>
      </c>
      <c r="C9" s="69" t="s">
        <v>60</v>
      </c>
      <c r="D9" s="56" t="s">
        <v>61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70"/>
      <c r="Q9" s="70"/>
      <c r="R9" s="70"/>
    </row>
    <row r="10" spans="2:18" ht="16.5" customHeight="1" x14ac:dyDescent="0.25">
      <c r="B10" s="68"/>
      <c r="C10" s="71" t="s">
        <v>56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72">
        <f t="shared" si="1"/>
        <v>0</v>
      </c>
      <c r="Q10" s="72"/>
      <c r="R10" s="72"/>
    </row>
    <row r="11" spans="2:18" x14ac:dyDescent="0.25">
      <c r="B11" s="73"/>
      <c r="C11" s="71" t="s">
        <v>57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2"/>
      <c r="Q11" s="62"/>
      <c r="R11" s="62"/>
    </row>
    <row r="12" spans="2:18" x14ac:dyDescent="0.25">
      <c r="B12" s="73"/>
      <c r="C12" s="71" t="s">
        <v>58</v>
      </c>
      <c r="D12" s="74">
        <f>D10*D11</f>
        <v>0</v>
      </c>
      <c r="E12" s="74">
        <f t="shared" ref="E12:O12" si="3">E10*E11</f>
        <v>0</v>
      </c>
      <c r="F12" s="74">
        <f t="shared" si="3"/>
        <v>0</v>
      </c>
      <c r="G12" s="74">
        <f t="shared" si="3"/>
        <v>0</v>
      </c>
      <c r="H12" s="74">
        <f t="shared" si="3"/>
        <v>0</v>
      </c>
      <c r="I12" s="74">
        <f t="shared" si="3"/>
        <v>0</v>
      </c>
      <c r="J12" s="74">
        <f t="shared" si="3"/>
        <v>0</v>
      </c>
      <c r="K12" s="74">
        <f t="shared" si="3"/>
        <v>0</v>
      </c>
      <c r="L12" s="74">
        <f t="shared" si="3"/>
        <v>0</v>
      </c>
      <c r="M12" s="74">
        <f t="shared" si="3"/>
        <v>0</v>
      </c>
      <c r="N12" s="74">
        <f t="shared" si="3"/>
        <v>0</v>
      </c>
      <c r="O12" s="74">
        <f t="shared" si="3"/>
        <v>0</v>
      </c>
      <c r="P12" s="72">
        <f t="shared" si="1"/>
        <v>0</v>
      </c>
      <c r="Q12" s="74">
        <f>Q10*Q11</f>
        <v>0</v>
      </c>
      <c r="R12" s="74">
        <f t="shared" ref="R12" si="4">R10*R11</f>
        <v>0</v>
      </c>
    </row>
    <row r="13" spans="2:18" x14ac:dyDescent="0.25">
      <c r="B13" s="73">
        <v>3</v>
      </c>
      <c r="C13" s="69" t="s">
        <v>128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0"/>
      <c r="Q13" s="75"/>
      <c r="R13" s="75"/>
    </row>
    <row r="14" spans="2:18" x14ac:dyDescent="0.25">
      <c r="B14" s="73"/>
      <c r="C14" s="71" t="s">
        <v>56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2">
        <f t="shared" si="1"/>
        <v>0</v>
      </c>
      <c r="Q14" s="74"/>
      <c r="R14" s="74"/>
    </row>
    <row r="15" spans="2:18" x14ac:dyDescent="0.25">
      <c r="B15" s="73"/>
      <c r="C15" s="71" t="s">
        <v>57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2"/>
      <c r="Q15" s="74"/>
      <c r="R15" s="74"/>
    </row>
    <row r="16" spans="2:18" x14ac:dyDescent="0.25">
      <c r="B16" s="73"/>
      <c r="C16" s="71" t="s">
        <v>58</v>
      </c>
      <c r="D16" s="74">
        <f>D14*D15</f>
        <v>0</v>
      </c>
      <c r="E16" s="74">
        <f t="shared" ref="E16:O16" si="5">E14*E15</f>
        <v>0</v>
      </c>
      <c r="F16" s="74">
        <f t="shared" si="5"/>
        <v>0</v>
      </c>
      <c r="G16" s="74">
        <f t="shared" si="5"/>
        <v>0</v>
      </c>
      <c r="H16" s="74">
        <f t="shared" si="5"/>
        <v>0</v>
      </c>
      <c r="I16" s="74">
        <f t="shared" si="5"/>
        <v>0</v>
      </c>
      <c r="J16" s="74">
        <f t="shared" si="5"/>
        <v>0</v>
      </c>
      <c r="K16" s="74">
        <f t="shared" si="5"/>
        <v>0</v>
      </c>
      <c r="L16" s="74">
        <f t="shared" si="5"/>
        <v>0</v>
      </c>
      <c r="M16" s="74">
        <f t="shared" si="5"/>
        <v>0</v>
      </c>
      <c r="N16" s="74">
        <f t="shared" si="5"/>
        <v>0</v>
      </c>
      <c r="O16" s="74">
        <f t="shared" si="5"/>
        <v>0</v>
      </c>
      <c r="P16" s="72">
        <f t="shared" si="1"/>
        <v>0</v>
      </c>
      <c r="Q16" s="74"/>
      <c r="R16" s="74"/>
    </row>
    <row r="17" spans="2:18" x14ac:dyDescent="0.25">
      <c r="B17" s="73">
        <v>4</v>
      </c>
      <c r="C17" s="69" t="s">
        <v>129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0">
        <f t="shared" si="1"/>
        <v>0</v>
      </c>
      <c r="Q17" s="75"/>
      <c r="R17" s="75"/>
    </row>
    <row r="18" spans="2:18" x14ac:dyDescent="0.25">
      <c r="B18" s="73"/>
      <c r="C18" s="71" t="s">
        <v>56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2">
        <f t="shared" si="1"/>
        <v>0</v>
      </c>
      <c r="Q18" s="74"/>
      <c r="R18" s="74"/>
    </row>
    <row r="19" spans="2:18" x14ac:dyDescent="0.25">
      <c r="B19" s="73"/>
      <c r="C19" s="71" t="s">
        <v>57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2"/>
      <c r="Q19" s="74"/>
      <c r="R19" s="74"/>
    </row>
    <row r="20" spans="2:18" x14ac:dyDescent="0.25">
      <c r="B20" s="73"/>
      <c r="C20" s="71" t="s">
        <v>58</v>
      </c>
      <c r="D20" s="74">
        <f>D18*D19</f>
        <v>0</v>
      </c>
      <c r="E20" s="74">
        <f t="shared" ref="E20:O20" si="6">E18*E19</f>
        <v>0</v>
      </c>
      <c r="F20" s="74">
        <f t="shared" si="6"/>
        <v>0</v>
      </c>
      <c r="G20" s="74">
        <f t="shared" si="6"/>
        <v>0</v>
      </c>
      <c r="H20" s="74">
        <f t="shared" si="6"/>
        <v>0</v>
      </c>
      <c r="I20" s="74">
        <f t="shared" si="6"/>
        <v>0</v>
      </c>
      <c r="J20" s="74">
        <f t="shared" si="6"/>
        <v>0</v>
      </c>
      <c r="K20" s="74">
        <f t="shared" si="6"/>
        <v>0</v>
      </c>
      <c r="L20" s="74">
        <f t="shared" si="6"/>
        <v>0</v>
      </c>
      <c r="M20" s="74">
        <f t="shared" si="6"/>
        <v>0</v>
      </c>
      <c r="N20" s="74">
        <f t="shared" si="6"/>
        <v>0</v>
      </c>
      <c r="O20" s="74">
        <f t="shared" si="6"/>
        <v>0</v>
      </c>
      <c r="P20" s="72">
        <f t="shared" si="1"/>
        <v>0</v>
      </c>
      <c r="Q20" s="74"/>
      <c r="R20" s="74"/>
    </row>
    <row r="21" spans="2:18" x14ac:dyDescent="0.25">
      <c r="B21" s="74"/>
      <c r="C21" s="76" t="s">
        <v>55</v>
      </c>
      <c r="D21" s="76">
        <f>D8+D12+D16+D20</f>
        <v>0</v>
      </c>
      <c r="E21" s="76">
        <f t="shared" ref="E21:R21" si="7">E8+E12+E16+E20</f>
        <v>0</v>
      </c>
      <c r="F21" s="76">
        <f t="shared" si="7"/>
        <v>0</v>
      </c>
      <c r="G21" s="76">
        <f t="shared" si="7"/>
        <v>0</v>
      </c>
      <c r="H21" s="76">
        <f t="shared" si="7"/>
        <v>0</v>
      </c>
      <c r="I21" s="76">
        <f t="shared" si="7"/>
        <v>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0</v>
      </c>
      <c r="N21" s="76">
        <f t="shared" si="7"/>
        <v>0</v>
      </c>
      <c r="O21" s="76">
        <f t="shared" si="7"/>
        <v>0</v>
      </c>
      <c r="P21" s="76">
        <f t="shared" si="7"/>
        <v>0</v>
      </c>
      <c r="Q21" s="76">
        <f t="shared" si="7"/>
        <v>0</v>
      </c>
      <c r="R21" s="76">
        <f t="shared" si="7"/>
        <v>0</v>
      </c>
    </row>
  </sheetData>
  <mergeCells count="6">
    <mergeCell ref="R3:R4"/>
    <mergeCell ref="D3:O3"/>
    <mergeCell ref="B3:B4"/>
    <mergeCell ref="C3:C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4" zoomScaleNormal="84" workbookViewId="0">
      <selection activeCell="P37" sqref="P3:P37"/>
    </sheetView>
  </sheetViews>
  <sheetFormatPr defaultRowHeight="15" x14ac:dyDescent="0.25"/>
  <cols>
    <col min="1" max="1" width="46" customWidth="1"/>
    <col min="2" max="2" width="9.85546875" customWidth="1"/>
    <col min="9" max="9" width="8.7109375" customWidth="1"/>
  </cols>
  <sheetData>
    <row r="1" spans="1:17" x14ac:dyDescent="0.25">
      <c r="A1" s="79" t="s">
        <v>88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24"/>
      <c r="M1" s="24"/>
      <c r="N1" s="24"/>
      <c r="O1" s="24"/>
      <c r="P1" s="24"/>
      <c r="Q1" s="24"/>
    </row>
    <row r="2" spans="1:17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4"/>
      <c r="M2" s="24"/>
      <c r="N2" s="24"/>
      <c r="O2" s="24"/>
      <c r="P2" s="24"/>
      <c r="Q2" s="24"/>
    </row>
    <row r="3" spans="1:17" ht="15" customHeight="1" x14ac:dyDescent="0.25">
      <c r="A3" s="109"/>
      <c r="B3" s="109"/>
      <c r="C3" s="108" t="s">
        <v>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42</v>
      </c>
      <c r="P3" s="108" t="s">
        <v>43</v>
      </c>
      <c r="Q3" s="108" t="s">
        <v>44</v>
      </c>
    </row>
    <row r="4" spans="1:17" ht="15" customHeight="1" x14ac:dyDescent="0.25">
      <c r="A4" s="109"/>
      <c r="B4" s="109"/>
      <c r="C4" s="47">
        <f>'Fluxul de numerar'!B5</f>
        <v>1</v>
      </c>
      <c r="D4" s="47">
        <f>'Fluxul de numerar'!C5</f>
        <v>2</v>
      </c>
      <c r="E4" s="47">
        <f>'Fluxul de numerar'!D5</f>
        <v>3</v>
      </c>
      <c r="F4" s="47">
        <f>'Fluxul de numerar'!E5</f>
        <v>4</v>
      </c>
      <c r="G4" s="47">
        <f>'Fluxul de numerar'!F5</f>
        <v>5</v>
      </c>
      <c r="H4" s="47">
        <f>'Fluxul de numerar'!G5</f>
        <v>6</v>
      </c>
      <c r="I4" s="47">
        <f>'Fluxul de numerar'!H5</f>
        <v>7</v>
      </c>
      <c r="J4" s="47">
        <f>'Fluxul de numerar'!I5</f>
        <v>8</v>
      </c>
      <c r="K4" s="47">
        <f>'Fluxul de numerar'!J5</f>
        <v>9</v>
      </c>
      <c r="L4" s="47">
        <f>'Fluxul de numerar'!K5</f>
        <v>10</v>
      </c>
      <c r="M4" s="47">
        <f>'Fluxul de numerar'!L5</f>
        <v>11</v>
      </c>
      <c r="N4" s="47">
        <f>'Fluxul de numerar'!M5</f>
        <v>12</v>
      </c>
      <c r="O4" s="108"/>
      <c r="P4" s="108"/>
      <c r="Q4" s="108"/>
    </row>
    <row r="5" spans="1:17" x14ac:dyDescent="0.25">
      <c r="A5" s="28" t="s">
        <v>45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5">
      <c r="A6" s="34" t="s">
        <v>89</v>
      </c>
      <c r="B6" s="35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5">
      <c r="A7" s="34" t="s">
        <v>90</v>
      </c>
      <c r="B7" s="35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5">
      <c r="A8" s="34" t="s">
        <v>91</v>
      </c>
      <c r="B8" s="35">
        <v>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5">
      <c r="A9" s="34" t="s">
        <v>92</v>
      </c>
      <c r="B9" s="35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5">
      <c r="A10" s="34" t="s">
        <v>93</v>
      </c>
      <c r="B10" s="35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5">
      <c r="A11" s="34" t="s">
        <v>94</v>
      </c>
      <c r="B11" s="35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34" t="s">
        <v>95</v>
      </c>
      <c r="B12" s="35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36" t="s">
        <v>46</v>
      </c>
      <c r="B13" s="37">
        <v>8</v>
      </c>
      <c r="C13" s="26">
        <f>C6+C7+C8+C9+C10+C11+C12</f>
        <v>0</v>
      </c>
      <c r="D13" s="26">
        <f t="shared" ref="D13:Q13" si="0">D6+D7+D8+D9+D10+D11+D12</f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0</v>
      </c>
      <c r="O13" s="26">
        <f t="shared" si="0"/>
        <v>0</v>
      </c>
      <c r="P13" s="26">
        <f t="shared" si="0"/>
        <v>0</v>
      </c>
      <c r="Q13" s="26">
        <f t="shared" si="0"/>
        <v>0</v>
      </c>
    </row>
    <row r="14" spans="1:17" x14ac:dyDescent="0.25">
      <c r="A14" s="28" t="s">
        <v>47</v>
      </c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25">
      <c r="A15" s="34" t="s">
        <v>96</v>
      </c>
      <c r="B15" s="35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5.5" x14ac:dyDescent="0.25">
      <c r="A16" s="34" t="s">
        <v>97</v>
      </c>
      <c r="B16" s="35">
        <v>10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5">
      <c r="A17" s="38" t="s">
        <v>48</v>
      </c>
      <c r="B17" s="39">
        <v>11</v>
      </c>
      <c r="C17" s="26">
        <f>C15+C16</f>
        <v>0</v>
      </c>
      <c r="D17" s="26">
        <f t="shared" ref="D17:Q17" si="1">D15+D16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</row>
    <row r="18" spans="1:17" x14ac:dyDescent="0.25">
      <c r="A18" s="40" t="s">
        <v>62</v>
      </c>
      <c r="B18" s="31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8" t="s">
        <v>49</v>
      </c>
      <c r="B19" s="2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5">
      <c r="A20" s="34" t="s">
        <v>98</v>
      </c>
      <c r="B20" s="35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5">
      <c r="A21" s="34" t="s">
        <v>99</v>
      </c>
      <c r="B21" s="35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A22" s="34" t="s">
        <v>100</v>
      </c>
      <c r="B22" s="35">
        <v>15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A23" s="38" t="s">
        <v>50</v>
      </c>
      <c r="B23" s="39">
        <v>16</v>
      </c>
      <c r="C23" s="26">
        <f>C18+C19+C20+C21+C22</f>
        <v>0</v>
      </c>
      <c r="D23" s="26">
        <f t="shared" ref="D23:Q23" si="2">D18+D19+D20+D21+D22</f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 t="shared" si="2"/>
        <v>0</v>
      </c>
      <c r="P23" s="26">
        <f t="shared" si="2"/>
        <v>0</v>
      </c>
      <c r="Q23" s="26">
        <f t="shared" si="2"/>
        <v>0</v>
      </c>
    </row>
    <row r="24" spans="1:17" x14ac:dyDescent="0.25">
      <c r="A24" s="28" t="s">
        <v>51</v>
      </c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A25" s="34" t="s">
        <v>101</v>
      </c>
      <c r="B25" s="35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34" t="s">
        <v>102</v>
      </c>
      <c r="B26" s="35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A27" s="34" t="s">
        <v>103</v>
      </c>
      <c r="B27" s="35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A28" s="34" t="s">
        <v>104</v>
      </c>
      <c r="B28" s="35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34" t="s">
        <v>105</v>
      </c>
      <c r="B29" s="35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A30" s="34" t="s">
        <v>106</v>
      </c>
      <c r="B30" s="35">
        <v>22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A31" s="38" t="s">
        <v>52</v>
      </c>
      <c r="B31" s="39">
        <v>23</v>
      </c>
      <c r="C31" s="26">
        <f>C25+C26+C27+C28+C29+C30</f>
        <v>0</v>
      </c>
      <c r="D31" s="26">
        <f t="shared" ref="D31:Q31" si="3">D25+D26+D27+D28+D29+D30</f>
        <v>0</v>
      </c>
      <c r="E31" s="26">
        <f t="shared" si="3"/>
        <v>0</v>
      </c>
      <c r="F31" s="26">
        <f t="shared" si="3"/>
        <v>0</v>
      </c>
      <c r="G31" s="26">
        <f t="shared" si="3"/>
        <v>0</v>
      </c>
      <c r="H31" s="26">
        <f t="shared" si="3"/>
        <v>0</v>
      </c>
      <c r="I31" s="26">
        <f t="shared" si="3"/>
        <v>0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0</v>
      </c>
      <c r="O31" s="26">
        <f t="shared" si="3"/>
        <v>0</v>
      </c>
      <c r="P31" s="26">
        <f t="shared" si="3"/>
        <v>0</v>
      </c>
      <c r="Q31" s="26">
        <f t="shared" si="3"/>
        <v>0</v>
      </c>
    </row>
    <row r="32" spans="1:17" x14ac:dyDescent="0.25">
      <c r="A32" s="28" t="s">
        <v>53</v>
      </c>
      <c r="B32" s="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5">
      <c r="A33" s="34" t="s">
        <v>107</v>
      </c>
      <c r="B33" s="35">
        <v>24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5">
      <c r="A34" s="34" t="s">
        <v>108</v>
      </c>
      <c r="B34" s="35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5">
      <c r="A35" s="34" t="s">
        <v>109</v>
      </c>
      <c r="B35" s="35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5">
      <c r="A36" s="41" t="s">
        <v>54</v>
      </c>
      <c r="B36" s="42">
        <v>27</v>
      </c>
      <c r="C36" s="26">
        <f>C33+C34+C35</f>
        <v>0</v>
      </c>
      <c r="D36" s="26">
        <f t="shared" ref="D36:Q36" si="4">D33+D34+D35</f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0</v>
      </c>
      <c r="I36" s="26">
        <f t="shared" si="4"/>
        <v>0</v>
      </c>
      <c r="J36" s="26">
        <f t="shared" si="4"/>
        <v>0</v>
      </c>
      <c r="K36" s="26">
        <f t="shared" si="4"/>
        <v>0</v>
      </c>
      <c r="L36" s="26">
        <f t="shared" si="4"/>
        <v>0</v>
      </c>
      <c r="M36" s="26">
        <f t="shared" si="4"/>
        <v>0</v>
      </c>
      <c r="N36" s="26">
        <f t="shared" si="4"/>
        <v>0</v>
      </c>
      <c r="O36" s="26">
        <f t="shared" si="4"/>
        <v>0</v>
      </c>
      <c r="P36" s="26">
        <f t="shared" si="4"/>
        <v>0</v>
      </c>
      <c r="Q36" s="26">
        <f t="shared" si="4"/>
        <v>0</v>
      </c>
    </row>
    <row r="37" spans="1:17" x14ac:dyDescent="0.25">
      <c r="A37" s="30" t="s">
        <v>110</v>
      </c>
      <c r="B37" s="31">
        <v>28</v>
      </c>
      <c r="C37" s="27">
        <f t="shared" ref="C37:Q37" si="5">C18+C23+C31+C36</f>
        <v>0</v>
      </c>
      <c r="D37" s="27">
        <f t="shared" si="5"/>
        <v>0</v>
      </c>
      <c r="E37" s="27">
        <f t="shared" si="5"/>
        <v>0</v>
      </c>
      <c r="F37" s="27">
        <f t="shared" si="5"/>
        <v>0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  <c r="M37" s="27">
        <f t="shared" si="5"/>
        <v>0</v>
      </c>
      <c r="N37" s="27">
        <f t="shared" si="5"/>
        <v>0</v>
      </c>
      <c r="O37" s="27">
        <f t="shared" si="5"/>
        <v>0</v>
      </c>
      <c r="P37" s="27">
        <f t="shared" si="5"/>
        <v>0</v>
      </c>
      <c r="Q37" s="27">
        <f t="shared" si="5"/>
        <v>0</v>
      </c>
    </row>
    <row r="38" spans="1:17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25">
      <c r="A42" s="79" t="s">
        <v>81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106" t="s">
        <v>3</v>
      </c>
      <c r="B44" s="106" t="s">
        <v>82</v>
      </c>
      <c r="C44" s="106" t="s">
        <v>112</v>
      </c>
      <c r="D44" s="107" t="s">
        <v>83</v>
      </c>
      <c r="E44" s="107"/>
      <c r="F44" s="107"/>
      <c r="G44" s="107" t="s">
        <v>84</v>
      </c>
      <c r="H44" s="107"/>
      <c r="I44" s="107"/>
      <c r="J44" s="32"/>
      <c r="K44" s="32"/>
      <c r="L44" s="33"/>
      <c r="M44" s="24"/>
      <c r="N44" s="24"/>
      <c r="O44" s="24"/>
      <c r="P44" s="24"/>
      <c r="Q44" s="24"/>
    </row>
    <row r="45" spans="1:17" x14ac:dyDescent="0.25">
      <c r="A45" s="106"/>
      <c r="B45" s="106"/>
      <c r="C45" s="106"/>
      <c r="D45" s="48" t="str">
        <f>O3</f>
        <v>Anul I</v>
      </c>
      <c r="E45" s="48" t="str">
        <f t="shared" ref="E45:F45" si="6">P3</f>
        <v>Anul II</v>
      </c>
      <c r="F45" s="48" t="str">
        <f t="shared" si="6"/>
        <v>Anul III</v>
      </c>
      <c r="G45" s="48" t="str">
        <f>D45</f>
        <v>Anul I</v>
      </c>
      <c r="H45" s="49" t="str">
        <f>E45</f>
        <v>Anul II</v>
      </c>
      <c r="I45" s="49" t="str">
        <f>F45</f>
        <v>Anul III</v>
      </c>
      <c r="J45" s="16"/>
      <c r="K45" s="16"/>
      <c r="L45" s="33"/>
      <c r="M45" s="24"/>
      <c r="N45" s="24"/>
      <c r="O45" s="24"/>
      <c r="P45" s="24"/>
      <c r="Q45" s="24"/>
    </row>
    <row r="46" spans="1:17" x14ac:dyDescent="0.25">
      <c r="A46" s="17"/>
      <c r="B46" s="17"/>
      <c r="C46" s="17"/>
      <c r="D46" s="17">
        <f t="shared" ref="D46:D52" si="7">SUM(D36:F45)</f>
        <v>0</v>
      </c>
      <c r="E46" s="17"/>
      <c r="F46" s="17"/>
      <c r="G46" s="17">
        <f>C46*D46</f>
        <v>0</v>
      </c>
      <c r="H46" s="17">
        <f>C46*E46</f>
        <v>0</v>
      </c>
      <c r="I46" s="17">
        <f>C46*F46</f>
        <v>0</v>
      </c>
      <c r="J46" s="18"/>
      <c r="K46" s="18"/>
      <c r="L46" s="33"/>
      <c r="M46" s="24"/>
      <c r="N46" s="24"/>
      <c r="O46" s="24"/>
      <c r="P46" s="24"/>
      <c r="Q46" s="24"/>
    </row>
    <row r="47" spans="1:17" x14ac:dyDescent="0.25">
      <c r="A47" s="17"/>
      <c r="B47" s="17"/>
      <c r="C47" s="17"/>
      <c r="D47" s="17">
        <f t="shared" si="7"/>
        <v>0</v>
      </c>
      <c r="E47" s="17"/>
      <c r="F47" s="17"/>
      <c r="G47" s="17">
        <f t="shared" ref="G47:G51" si="8">C47*D47</f>
        <v>0</v>
      </c>
      <c r="H47" s="17">
        <f t="shared" ref="H47:H51" si="9">C47*E47</f>
        <v>0</v>
      </c>
      <c r="I47" s="17">
        <f t="shared" ref="I47:I51" si="10">C47*F47</f>
        <v>0</v>
      </c>
      <c r="J47" s="18"/>
      <c r="K47" s="18"/>
      <c r="L47" s="33"/>
      <c r="M47" s="24"/>
      <c r="N47" s="24"/>
      <c r="O47" s="24"/>
      <c r="P47" s="24"/>
      <c r="Q47" s="24"/>
    </row>
    <row r="48" spans="1:17" x14ac:dyDescent="0.25">
      <c r="A48" s="17"/>
      <c r="B48" s="17"/>
      <c r="C48" s="17"/>
      <c r="D48" s="17">
        <f t="shared" si="7"/>
        <v>0</v>
      </c>
      <c r="E48" s="17"/>
      <c r="F48" s="17"/>
      <c r="G48" s="17">
        <f t="shared" si="8"/>
        <v>0</v>
      </c>
      <c r="H48" s="17">
        <f t="shared" si="9"/>
        <v>0</v>
      </c>
      <c r="I48" s="17">
        <f t="shared" si="10"/>
        <v>0</v>
      </c>
      <c r="J48" s="18"/>
      <c r="K48" s="18"/>
      <c r="L48" s="33"/>
      <c r="M48" s="24"/>
      <c r="N48" s="24"/>
      <c r="O48" s="24"/>
      <c r="P48" s="24"/>
      <c r="Q48" s="24"/>
    </row>
    <row r="49" spans="1:17" x14ac:dyDescent="0.25">
      <c r="A49" s="19"/>
      <c r="B49" s="19"/>
      <c r="C49" s="20"/>
      <c r="D49" s="21">
        <f t="shared" si="7"/>
        <v>0</v>
      </c>
      <c r="E49" s="21"/>
      <c r="F49" s="21"/>
      <c r="G49" s="17">
        <f t="shared" si="8"/>
        <v>0</v>
      </c>
      <c r="H49" s="17">
        <f t="shared" si="9"/>
        <v>0</v>
      </c>
      <c r="I49" s="17">
        <f t="shared" si="10"/>
        <v>0</v>
      </c>
      <c r="J49" s="22"/>
      <c r="K49" s="22"/>
      <c r="L49" s="33"/>
      <c r="M49" s="24"/>
      <c r="N49" s="24"/>
      <c r="O49" s="24"/>
      <c r="P49" s="24"/>
      <c r="Q49" s="24"/>
    </row>
    <row r="50" spans="1:17" x14ac:dyDescent="0.25">
      <c r="A50" s="19"/>
      <c r="B50" s="19"/>
      <c r="C50" s="20"/>
      <c r="D50" s="21">
        <f t="shared" si="7"/>
        <v>0</v>
      </c>
      <c r="E50" s="21"/>
      <c r="F50" s="21"/>
      <c r="G50" s="17">
        <f t="shared" si="8"/>
        <v>0</v>
      </c>
      <c r="H50" s="17">
        <f t="shared" si="9"/>
        <v>0</v>
      </c>
      <c r="I50" s="17">
        <f t="shared" si="10"/>
        <v>0</v>
      </c>
      <c r="J50" s="22"/>
      <c r="K50" s="22"/>
      <c r="L50" s="33"/>
      <c r="M50" s="24"/>
      <c r="N50" s="24"/>
      <c r="O50" s="24"/>
      <c r="P50" s="24"/>
      <c r="Q50" s="24"/>
    </row>
    <row r="51" spans="1:17" x14ac:dyDescent="0.25">
      <c r="A51" s="19"/>
      <c r="B51" s="19"/>
      <c r="C51" s="20"/>
      <c r="D51" s="21">
        <f t="shared" si="7"/>
        <v>0</v>
      </c>
      <c r="E51" s="21"/>
      <c r="F51" s="21"/>
      <c r="G51" s="17">
        <f t="shared" si="8"/>
        <v>0</v>
      </c>
      <c r="H51" s="17">
        <f t="shared" si="9"/>
        <v>0</v>
      </c>
      <c r="I51" s="17">
        <f t="shared" si="10"/>
        <v>0</v>
      </c>
      <c r="J51" s="22"/>
      <c r="K51" s="22"/>
      <c r="L51" s="33"/>
      <c r="M51" s="24"/>
      <c r="N51" s="24"/>
      <c r="O51" s="24"/>
      <c r="P51" s="24"/>
      <c r="Q51" s="24"/>
    </row>
    <row r="52" spans="1:17" x14ac:dyDescent="0.25">
      <c r="A52" s="43" t="s">
        <v>1</v>
      </c>
      <c r="B52" s="43"/>
      <c r="C52" s="44"/>
      <c r="D52" s="45">
        <f t="shared" si="7"/>
        <v>0</v>
      </c>
      <c r="E52" s="45">
        <f t="shared" ref="E52" si="11">SUM(E42:G51)</f>
        <v>0</v>
      </c>
      <c r="F52" s="45">
        <f t="shared" ref="F52" si="12">SUM(F42:H51)</f>
        <v>0</v>
      </c>
      <c r="G52" s="45">
        <f>SUM(G46:G51)</f>
        <v>0</v>
      </c>
      <c r="H52" s="45">
        <f t="shared" ref="H52:I52" si="13">SUM(H46:H51)</f>
        <v>0</v>
      </c>
      <c r="I52" s="45">
        <f t="shared" si="13"/>
        <v>0</v>
      </c>
      <c r="J52" s="23"/>
      <c r="K52" s="23"/>
      <c r="L52" s="33"/>
      <c r="M52" s="24"/>
      <c r="N52" s="24"/>
      <c r="O52" s="24"/>
      <c r="P52" s="24"/>
      <c r="Q52" s="24"/>
    </row>
    <row r="53" spans="1:17" x14ac:dyDescent="0.25">
      <c r="A53" s="10" t="s">
        <v>85</v>
      </c>
      <c r="B53" s="25"/>
      <c r="C53" s="25"/>
      <c r="D53" s="25"/>
      <c r="E53" s="25"/>
      <c r="F53" s="25"/>
      <c r="G53" s="25"/>
      <c r="H53" s="25"/>
      <c r="I53" s="25"/>
      <c r="J53" s="33"/>
      <c r="K53" s="33"/>
      <c r="L53" s="33"/>
      <c r="M53" s="24"/>
      <c r="N53" s="24"/>
      <c r="O53" s="24"/>
      <c r="P53" s="24"/>
      <c r="Q53" s="24"/>
    </row>
    <row r="54" spans="1:17" x14ac:dyDescent="0.25">
      <c r="A54" s="10" t="s">
        <v>86</v>
      </c>
      <c r="B54" s="25"/>
      <c r="C54" s="25"/>
      <c r="D54" s="25"/>
      <c r="E54" s="25"/>
      <c r="F54" s="25"/>
      <c r="G54" s="25"/>
      <c r="H54" s="25"/>
      <c r="I54" s="25"/>
      <c r="J54" s="24"/>
      <c r="K54" s="24"/>
      <c r="L54" s="24"/>
      <c r="M54" s="24"/>
      <c r="N54" s="24"/>
      <c r="O54" s="24"/>
      <c r="P54" s="24"/>
      <c r="Q54" s="24"/>
    </row>
    <row r="55" spans="1:17" x14ac:dyDescent="0.25">
      <c r="A55" s="11" t="s">
        <v>87</v>
      </c>
      <c r="B55" s="11"/>
      <c r="C55" s="11"/>
      <c r="D55" s="11"/>
      <c r="E55" s="11"/>
      <c r="F55" s="11"/>
      <c r="G55" s="12">
        <f>G53+G54+G52</f>
        <v>0</v>
      </c>
      <c r="H55" s="12">
        <f t="shared" ref="H55:I55" si="14">H53+H54+H52</f>
        <v>0</v>
      </c>
      <c r="I55" s="12">
        <f t="shared" si="14"/>
        <v>0</v>
      </c>
    </row>
  </sheetData>
  <mergeCells count="11">
    <mergeCell ref="P3:P4"/>
    <mergeCell ref="Q3:Q4"/>
    <mergeCell ref="A3:A4"/>
    <mergeCell ref="B3:B4"/>
    <mergeCell ref="C3:N3"/>
    <mergeCell ref="O3:O4"/>
    <mergeCell ref="C44:C45"/>
    <mergeCell ref="B44:B45"/>
    <mergeCell ref="A44:A45"/>
    <mergeCell ref="D44:F44"/>
    <mergeCell ref="G44:I4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zoomScale="86" zoomScaleNormal="86" workbookViewId="0">
      <selection activeCell="B4" sqref="B4:B5"/>
    </sheetView>
  </sheetViews>
  <sheetFormatPr defaultRowHeight="16.5" x14ac:dyDescent="0.3"/>
  <cols>
    <col min="1" max="1" width="4.28515625" style="1" customWidth="1"/>
    <col min="2" max="2" width="63.42578125" style="1" customWidth="1"/>
    <col min="3" max="14" width="8.5703125" style="1" customWidth="1"/>
    <col min="15" max="16384" width="9.140625" style="1"/>
  </cols>
  <sheetData>
    <row r="2" spans="2:17" x14ac:dyDescent="0.3">
      <c r="B2" s="79" t="s">
        <v>113</v>
      </c>
    </row>
    <row r="3" spans="2:17" x14ac:dyDescent="0.3">
      <c r="B3" s="77"/>
    </row>
    <row r="4" spans="2:17" ht="16.5" customHeight="1" x14ac:dyDescent="0.3">
      <c r="B4" s="110"/>
      <c r="C4" s="108" t="s">
        <v>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06" t="s">
        <v>11</v>
      </c>
      <c r="P4" s="106" t="s">
        <v>12</v>
      </c>
      <c r="Q4" s="106" t="s">
        <v>13</v>
      </c>
    </row>
    <row r="5" spans="2:17" x14ac:dyDescent="0.3">
      <c r="B5" s="111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63">
        <v>11</v>
      </c>
      <c r="N5" s="64">
        <v>12</v>
      </c>
      <c r="O5" s="106"/>
      <c r="P5" s="106"/>
      <c r="Q5" s="106"/>
    </row>
    <row r="6" spans="2:17" x14ac:dyDescent="0.3">
      <c r="B6" s="80" t="s">
        <v>114</v>
      </c>
      <c r="C6" s="81">
        <f>Venituri!D21</f>
        <v>0</v>
      </c>
      <c r="D6" s="81">
        <f>Venituri!E21</f>
        <v>0</v>
      </c>
      <c r="E6" s="81">
        <f>Venituri!F21</f>
        <v>0</v>
      </c>
      <c r="F6" s="81">
        <f>Venituri!G21</f>
        <v>0</v>
      </c>
      <c r="G6" s="81">
        <f>Venituri!H21</f>
        <v>0</v>
      </c>
      <c r="H6" s="81">
        <f>Venituri!I21</f>
        <v>0</v>
      </c>
      <c r="I6" s="81">
        <f>Venituri!J21</f>
        <v>0</v>
      </c>
      <c r="J6" s="81">
        <f>Venituri!K21</f>
        <v>0</v>
      </c>
      <c r="K6" s="81">
        <f>Venituri!L21</f>
        <v>0</v>
      </c>
      <c r="L6" s="81">
        <f>Venituri!M21</f>
        <v>0</v>
      </c>
      <c r="M6" s="81">
        <f>Venituri!N21</f>
        <v>0</v>
      </c>
      <c r="N6" s="81">
        <f>Venituri!O21</f>
        <v>0</v>
      </c>
      <c r="O6" s="81">
        <f>Venituri!P21</f>
        <v>0</v>
      </c>
      <c r="P6" s="81">
        <f>Venituri!Q21</f>
        <v>0</v>
      </c>
      <c r="Q6" s="81">
        <f>Venituri!R21</f>
        <v>0</v>
      </c>
    </row>
    <row r="7" spans="2:17" x14ac:dyDescent="0.3">
      <c r="B7" s="34" t="s">
        <v>115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x14ac:dyDescent="0.3">
      <c r="B8" s="82" t="s">
        <v>116</v>
      </c>
      <c r="C8" s="65">
        <f>C6-C7</f>
        <v>0</v>
      </c>
      <c r="D8" s="65">
        <f t="shared" ref="D8:Q8" si="0">D6-D7</f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</row>
    <row r="9" spans="2:17" x14ac:dyDescent="0.3">
      <c r="B9" s="34" t="s">
        <v>117</v>
      </c>
      <c r="C9" s="8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x14ac:dyDescent="0.3">
      <c r="B10" s="84" t="s">
        <v>118</v>
      </c>
      <c r="C10" s="66">
        <f>Cheltuieli!C23</f>
        <v>0</v>
      </c>
      <c r="D10" s="66">
        <f>Cheltuieli!D23</f>
        <v>0</v>
      </c>
      <c r="E10" s="66">
        <f>Cheltuieli!E23</f>
        <v>0</v>
      </c>
      <c r="F10" s="66">
        <f>Cheltuieli!F23</f>
        <v>0</v>
      </c>
      <c r="G10" s="66">
        <f>Cheltuieli!G23</f>
        <v>0</v>
      </c>
      <c r="H10" s="66">
        <f>Cheltuieli!H23</f>
        <v>0</v>
      </c>
      <c r="I10" s="66">
        <f>Cheltuieli!I23</f>
        <v>0</v>
      </c>
      <c r="J10" s="66">
        <f>Cheltuieli!J23</f>
        <v>0</v>
      </c>
      <c r="K10" s="66">
        <f>Cheltuieli!K23</f>
        <v>0</v>
      </c>
      <c r="L10" s="66">
        <f>Cheltuieli!L23</f>
        <v>0</v>
      </c>
      <c r="M10" s="66">
        <f>Cheltuieli!M23</f>
        <v>0</v>
      </c>
      <c r="N10" s="66">
        <f>Cheltuieli!N23</f>
        <v>0</v>
      </c>
      <c r="O10" s="66">
        <f>Cheltuieli!O23</f>
        <v>0</v>
      </c>
      <c r="P10" s="66">
        <f>Cheltuieli!P23</f>
        <v>0</v>
      </c>
      <c r="Q10" s="66">
        <f>Cheltuieli!Q23</f>
        <v>0</v>
      </c>
    </row>
    <row r="11" spans="2:17" x14ac:dyDescent="0.3">
      <c r="B11" s="84" t="s">
        <v>119</v>
      </c>
      <c r="C11" s="85">
        <f>Cheltuieli!C31</f>
        <v>0</v>
      </c>
      <c r="D11" s="85">
        <f>Cheltuieli!D31</f>
        <v>0</v>
      </c>
      <c r="E11" s="85">
        <f>Cheltuieli!E31</f>
        <v>0</v>
      </c>
      <c r="F11" s="85">
        <f>Cheltuieli!F31</f>
        <v>0</v>
      </c>
      <c r="G11" s="85">
        <f>Cheltuieli!G31</f>
        <v>0</v>
      </c>
      <c r="H11" s="85">
        <f>Cheltuieli!H31</f>
        <v>0</v>
      </c>
      <c r="I11" s="85">
        <f>Cheltuieli!I31</f>
        <v>0</v>
      </c>
      <c r="J11" s="85">
        <f>Cheltuieli!J31</f>
        <v>0</v>
      </c>
      <c r="K11" s="85">
        <f>Cheltuieli!K31</f>
        <v>0</v>
      </c>
      <c r="L11" s="85">
        <f>Cheltuieli!L31</f>
        <v>0</v>
      </c>
      <c r="M11" s="85">
        <f>Cheltuieli!M31</f>
        <v>0</v>
      </c>
      <c r="N11" s="85">
        <f>Cheltuieli!N31</f>
        <v>0</v>
      </c>
      <c r="O11" s="85">
        <f>Cheltuieli!O31</f>
        <v>0</v>
      </c>
      <c r="P11" s="85">
        <f>Cheltuieli!P31</f>
        <v>0</v>
      </c>
      <c r="Q11" s="85">
        <f>Cheltuieli!Q31</f>
        <v>0</v>
      </c>
    </row>
    <row r="12" spans="2:17" x14ac:dyDescent="0.3">
      <c r="B12" s="84" t="s">
        <v>120</v>
      </c>
      <c r="C12" s="85">
        <f>Cheltuieli!C36</f>
        <v>0</v>
      </c>
      <c r="D12" s="85">
        <f>Cheltuieli!D36</f>
        <v>0</v>
      </c>
      <c r="E12" s="85">
        <f>Cheltuieli!E36</f>
        <v>0</v>
      </c>
      <c r="F12" s="85">
        <f>Cheltuieli!F36</f>
        <v>0</v>
      </c>
      <c r="G12" s="85">
        <f>Cheltuieli!G36</f>
        <v>0</v>
      </c>
      <c r="H12" s="85">
        <f>Cheltuieli!H36</f>
        <v>0</v>
      </c>
      <c r="I12" s="85">
        <f>Cheltuieli!I36</f>
        <v>0</v>
      </c>
      <c r="J12" s="85">
        <f>Cheltuieli!J36</f>
        <v>0</v>
      </c>
      <c r="K12" s="85">
        <f>Cheltuieli!K36</f>
        <v>0</v>
      </c>
      <c r="L12" s="85">
        <f>Cheltuieli!L36</f>
        <v>0</v>
      </c>
      <c r="M12" s="85">
        <f>Cheltuieli!M36</f>
        <v>0</v>
      </c>
      <c r="N12" s="85">
        <f>Cheltuieli!N36</f>
        <v>0</v>
      </c>
      <c r="O12" s="85">
        <f>Cheltuieli!O36</f>
        <v>0</v>
      </c>
      <c r="P12" s="85">
        <f>Cheltuieli!P36</f>
        <v>0</v>
      </c>
      <c r="Q12" s="85">
        <f>Cheltuieli!Q36</f>
        <v>0</v>
      </c>
    </row>
    <row r="13" spans="2:17" ht="25.5" x14ac:dyDescent="0.3">
      <c r="B13" s="34" t="s">
        <v>121</v>
      </c>
      <c r="C13" s="86">
        <f>C8+C9-C10-C11-C12</f>
        <v>0</v>
      </c>
      <c r="D13" s="86">
        <f t="shared" ref="D13:Q13" si="1">D8+D9-D10-D11-D12</f>
        <v>0</v>
      </c>
      <c r="E13" s="86">
        <f t="shared" si="1"/>
        <v>0</v>
      </c>
      <c r="F13" s="86">
        <f t="shared" si="1"/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6">
        <f t="shared" si="1"/>
        <v>0</v>
      </c>
      <c r="O13" s="86">
        <f t="shared" si="1"/>
        <v>0</v>
      </c>
      <c r="P13" s="86">
        <f t="shared" si="1"/>
        <v>0</v>
      </c>
      <c r="Q13" s="86">
        <f t="shared" si="1"/>
        <v>0</v>
      </c>
    </row>
    <row r="14" spans="2:17" x14ac:dyDescent="0.3">
      <c r="B14" s="34" t="s">
        <v>122</v>
      </c>
      <c r="C14" s="8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x14ac:dyDescent="0.3">
      <c r="B15" s="87" t="s">
        <v>123</v>
      </c>
      <c r="C15" s="86">
        <f>C13+C14</f>
        <v>0</v>
      </c>
      <c r="D15" s="86">
        <f t="shared" ref="D15:Q15" si="2">D13+D14</f>
        <v>0</v>
      </c>
      <c r="E15" s="86">
        <f t="shared" si="2"/>
        <v>0</v>
      </c>
      <c r="F15" s="86">
        <f t="shared" si="2"/>
        <v>0</v>
      </c>
      <c r="G15" s="86">
        <f t="shared" si="2"/>
        <v>0</v>
      </c>
      <c r="H15" s="86">
        <f t="shared" si="2"/>
        <v>0</v>
      </c>
      <c r="I15" s="86">
        <f t="shared" si="2"/>
        <v>0</v>
      </c>
      <c r="J15" s="86">
        <f t="shared" si="2"/>
        <v>0</v>
      </c>
      <c r="K15" s="86">
        <f t="shared" si="2"/>
        <v>0</v>
      </c>
      <c r="L15" s="86">
        <f t="shared" si="2"/>
        <v>0</v>
      </c>
      <c r="M15" s="86">
        <f t="shared" si="2"/>
        <v>0</v>
      </c>
      <c r="N15" s="86">
        <f t="shared" si="2"/>
        <v>0</v>
      </c>
      <c r="O15" s="86">
        <f t="shared" si="2"/>
        <v>0</v>
      </c>
      <c r="P15" s="86">
        <f t="shared" si="2"/>
        <v>0</v>
      </c>
      <c r="Q15" s="86">
        <f t="shared" si="2"/>
        <v>0</v>
      </c>
    </row>
    <row r="16" spans="2:17" x14ac:dyDescent="0.3">
      <c r="B16" s="34" t="s">
        <v>124</v>
      </c>
      <c r="C16" s="8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25.5" x14ac:dyDescent="0.3">
      <c r="B17" s="82" t="s">
        <v>125</v>
      </c>
      <c r="C17" s="86">
        <f t="shared" ref="C17:Q17" si="3">C15-C16</f>
        <v>0</v>
      </c>
      <c r="D17" s="86">
        <f t="shared" si="3"/>
        <v>0</v>
      </c>
      <c r="E17" s="86">
        <f t="shared" si="3"/>
        <v>0</v>
      </c>
      <c r="F17" s="86">
        <f t="shared" si="3"/>
        <v>0</v>
      </c>
      <c r="G17" s="86">
        <f t="shared" si="3"/>
        <v>0</v>
      </c>
      <c r="H17" s="86">
        <f t="shared" si="3"/>
        <v>0</v>
      </c>
      <c r="I17" s="86">
        <f t="shared" si="3"/>
        <v>0</v>
      </c>
      <c r="J17" s="86">
        <f t="shared" si="3"/>
        <v>0</v>
      </c>
      <c r="K17" s="86">
        <f t="shared" si="3"/>
        <v>0</v>
      </c>
      <c r="L17" s="86">
        <f t="shared" si="3"/>
        <v>0</v>
      </c>
      <c r="M17" s="86">
        <f t="shared" si="3"/>
        <v>0</v>
      </c>
      <c r="N17" s="86">
        <f t="shared" si="3"/>
        <v>0</v>
      </c>
      <c r="O17" s="86">
        <f t="shared" si="3"/>
        <v>0</v>
      </c>
      <c r="P17" s="86">
        <f t="shared" si="3"/>
        <v>0</v>
      </c>
      <c r="Q17" s="86">
        <f t="shared" si="3"/>
        <v>0</v>
      </c>
    </row>
  </sheetData>
  <mergeCells count="5">
    <mergeCell ref="B4:B5"/>
    <mergeCell ref="C4:N4"/>
    <mergeCell ref="O4:O5"/>
    <mergeCell ref="P4:P5"/>
    <mergeCell ref="Q4:Q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zoomScale="70" zoomScaleNormal="70" workbookViewId="0">
      <selection activeCell="H47" sqref="H47"/>
    </sheetView>
  </sheetViews>
  <sheetFormatPr defaultRowHeight="16.5" x14ac:dyDescent="0.3"/>
  <cols>
    <col min="1" max="1" width="60.7109375" style="1" bestFit="1" customWidth="1"/>
    <col min="2" max="16384" width="9.140625" style="1"/>
  </cols>
  <sheetData>
    <row r="2" spans="1:16" x14ac:dyDescent="0.3">
      <c r="A2" s="79" t="s">
        <v>17</v>
      </c>
    </row>
    <row r="4" spans="1:16" ht="16.5" customHeight="1" x14ac:dyDescent="0.3">
      <c r="A4" s="113"/>
      <c r="B4" s="114" t="s">
        <v>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 t="s">
        <v>11</v>
      </c>
      <c r="O4" s="115" t="s">
        <v>12</v>
      </c>
      <c r="P4" s="115" t="s">
        <v>13</v>
      </c>
    </row>
    <row r="5" spans="1:16" x14ac:dyDescent="0.3">
      <c r="A5" s="113"/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8">
        <v>7</v>
      </c>
      <c r="I5" s="88">
        <v>8</v>
      </c>
      <c r="J5" s="88">
        <v>9</v>
      </c>
      <c r="K5" s="88">
        <v>10</v>
      </c>
      <c r="L5" s="88">
        <v>11</v>
      </c>
      <c r="M5" s="88">
        <v>12</v>
      </c>
      <c r="N5" s="115"/>
      <c r="O5" s="115"/>
      <c r="P5" s="115"/>
    </row>
    <row r="6" spans="1:16" x14ac:dyDescent="0.3">
      <c r="A6" s="89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x14ac:dyDescent="0.3">
      <c r="A7" s="91" t="s">
        <v>18</v>
      </c>
      <c r="B7" s="46">
        <f>Venituri!D21</f>
        <v>0</v>
      </c>
      <c r="C7" s="46">
        <f>Venituri!E21</f>
        <v>0</v>
      </c>
      <c r="D7" s="46">
        <f>Venituri!F21</f>
        <v>0</v>
      </c>
      <c r="E7" s="46">
        <f>Venituri!G21</f>
        <v>0</v>
      </c>
      <c r="F7" s="46">
        <f>Venituri!H21</f>
        <v>0</v>
      </c>
      <c r="G7" s="46">
        <f>Venituri!I21</f>
        <v>0</v>
      </c>
      <c r="H7" s="46">
        <f>Venituri!J21</f>
        <v>0</v>
      </c>
      <c r="I7" s="46">
        <f>Venituri!K21</f>
        <v>0</v>
      </c>
      <c r="J7" s="46">
        <f>Venituri!L21</f>
        <v>0</v>
      </c>
      <c r="K7" s="46">
        <f>Venituri!M21</f>
        <v>0</v>
      </c>
      <c r="L7" s="46">
        <f>Venituri!N21</f>
        <v>0</v>
      </c>
      <c r="M7" s="46">
        <f>Venituri!O21</f>
        <v>0</v>
      </c>
      <c r="N7" s="92" t="e">
        <f>Venituri!#REF!</f>
        <v>#REF!</v>
      </c>
      <c r="O7" s="92" t="e">
        <f>Venituri!#REF!</f>
        <v>#REF!</v>
      </c>
      <c r="P7" s="92" t="e">
        <f>Venituri!#REF!</f>
        <v>#REF!</v>
      </c>
    </row>
    <row r="8" spans="1:16" x14ac:dyDescent="0.3">
      <c r="A8" s="9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.75" x14ac:dyDescent="0.3">
      <c r="A9" s="93" t="s">
        <v>20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x14ac:dyDescent="0.3">
      <c r="A10" s="93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s="91" t="s">
        <v>22</v>
      </c>
      <c r="B11" s="5">
        <f>'Profit și pierderi'!C16</f>
        <v>0</v>
      </c>
      <c r="C11" s="5">
        <f>'Profit și pierderi'!D16</f>
        <v>0</v>
      </c>
      <c r="D11" s="5">
        <f>'Profit și pierderi'!E16</f>
        <v>0</v>
      </c>
      <c r="E11" s="5">
        <f>'Profit și pierderi'!F16</f>
        <v>0</v>
      </c>
      <c r="F11" s="5">
        <f>'Profit și pierderi'!G16</f>
        <v>0</v>
      </c>
      <c r="G11" s="5">
        <f>'Profit și pierderi'!H16</f>
        <v>0</v>
      </c>
      <c r="H11" s="5">
        <f>'Profit și pierderi'!I16</f>
        <v>0</v>
      </c>
      <c r="I11" s="5">
        <f>'Profit și pierderi'!J16</f>
        <v>0</v>
      </c>
      <c r="J11" s="5">
        <f>'Profit și pierderi'!K16</f>
        <v>0</v>
      </c>
      <c r="K11" s="5">
        <f>'Profit și pierderi'!L16</f>
        <v>0</v>
      </c>
      <c r="L11" s="5">
        <f>'Profit și pierderi'!M16</f>
        <v>0</v>
      </c>
      <c r="M11" s="5">
        <f>'Profit și pierderi'!N16</f>
        <v>0</v>
      </c>
      <c r="N11" s="5">
        <f>'Profit și pierderi'!O16</f>
        <v>0</v>
      </c>
      <c r="O11" s="5">
        <f>'Profit și pierderi'!P16</f>
        <v>0</v>
      </c>
      <c r="P11" s="5">
        <f>'Profit și pierderi'!Q16</f>
        <v>0</v>
      </c>
    </row>
    <row r="12" spans="1:16" x14ac:dyDescent="0.3">
      <c r="A12" s="93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93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46.5" x14ac:dyDescent="0.3">
      <c r="A14" s="93" t="s">
        <v>25</v>
      </c>
      <c r="B14" s="2">
        <f>B7-B8-B9-B10-B11-B12-B13</f>
        <v>0</v>
      </c>
      <c r="C14" s="2">
        <f t="shared" ref="C14:P14" si="0">B7-B8-B9-B10-B11+B12-B13</f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 t="e">
        <f t="shared" si="0"/>
        <v>#REF!</v>
      </c>
      <c r="P14" s="2" t="e">
        <f t="shared" si="0"/>
        <v>#REF!</v>
      </c>
    </row>
    <row r="15" spans="1:16" x14ac:dyDescent="0.3">
      <c r="A15" s="89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">
      <c r="A16" s="93" t="s">
        <v>26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x14ac:dyDescent="0.3">
      <c r="A17" s="93" t="s">
        <v>27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x14ac:dyDescent="0.3">
      <c r="A18" s="93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x14ac:dyDescent="0.3">
      <c r="A19" s="93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s="93" t="s">
        <v>30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31.5" x14ac:dyDescent="0.3">
      <c r="A21" s="93" t="s">
        <v>31</v>
      </c>
      <c r="B21" s="97">
        <f>B16+B18-B17-B19+B20</f>
        <v>0</v>
      </c>
      <c r="C21" s="97">
        <f t="shared" ref="C21:P21" si="1">C16-C17+B18+B19+B20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  <c r="M21" s="97">
        <f t="shared" si="1"/>
        <v>0</v>
      </c>
      <c r="N21" s="97">
        <f t="shared" si="1"/>
        <v>0</v>
      </c>
      <c r="O21" s="97">
        <f t="shared" si="1"/>
        <v>0</v>
      </c>
      <c r="P21" s="97">
        <f t="shared" si="1"/>
        <v>0</v>
      </c>
    </row>
    <row r="22" spans="1:16" x14ac:dyDescent="0.3">
      <c r="A22" s="89" t="s">
        <v>16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x14ac:dyDescent="0.3">
      <c r="A23" s="93" t="s">
        <v>32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30.75" x14ac:dyDescent="0.3">
      <c r="A24" s="93" t="s">
        <v>33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3">
      <c r="A25" s="93" t="s">
        <v>34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3">
      <c r="A26" s="93" t="s">
        <v>35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3">
      <c r="A27" s="89" t="s">
        <v>36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31.5" x14ac:dyDescent="0.3">
      <c r="A28" s="93" t="s">
        <v>37</v>
      </c>
      <c r="B28" s="96">
        <f>B23-B24-B25+B26+B27</f>
        <v>0</v>
      </c>
      <c r="C28" s="96">
        <f t="shared" ref="C28:P28" si="2">C23-C24-C25+C26+C27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  <c r="M28" s="96">
        <f t="shared" si="2"/>
        <v>0</v>
      </c>
      <c r="N28" s="96">
        <f t="shared" si="2"/>
        <v>0</v>
      </c>
      <c r="O28" s="96">
        <f t="shared" si="2"/>
        <v>0</v>
      </c>
      <c r="P28" s="96">
        <f t="shared" si="2"/>
        <v>0</v>
      </c>
    </row>
    <row r="29" spans="1:16" ht="30.75" x14ac:dyDescent="0.3">
      <c r="A29" s="93" t="s">
        <v>38</v>
      </c>
      <c r="B29" s="2">
        <f>B14+B21+B28</f>
        <v>0</v>
      </c>
      <c r="C29" s="2">
        <f t="shared" ref="C29:P29" si="3">C14+C21+C28</f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 t="e">
        <f t="shared" si="3"/>
        <v>#REF!</v>
      </c>
      <c r="P29" s="2" t="e">
        <f t="shared" si="3"/>
        <v>#REF!</v>
      </c>
    </row>
    <row r="30" spans="1:16" x14ac:dyDescent="0.3">
      <c r="A30" s="89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31.5" x14ac:dyDescent="0.3">
      <c r="A31" s="89" t="s">
        <v>40</v>
      </c>
      <c r="B31" s="2"/>
      <c r="C31" s="2">
        <f>B32</f>
        <v>0</v>
      </c>
      <c r="D31" s="2">
        <f t="shared" ref="D31:P31" si="4">C32</f>
        <v>0</v>
      </c>
      <c r="E31" s="2">
        <f t="shared" si="4"/>
        <v>0</v>
      </c>
      <c r="F31" s="2">
        <f t="shared" si="4"/>
        <v>0</v>
      </c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0</v>
      </c>
      <c r="L31" s="2">
        <f t="shared" si="4"/>
        <v>0</v>
      </c>
      <c r="M31" s="2">
        <f t="shared" si="4"/>
        <v>0</v>
      </c>
      <c r="N31" s="2">
        <f>B31</f>
        <v>0</v>
      </c>
      <c r="O31" s="2">
        <f t="shared" si="4"/>
        <v>0</v>
      </c>
      <c r="P31" s="2" t="e">
        <f t="shared" si="4"/>
        <v>#REF!</v>
      </c>
    </row>
    <row r="32" spans="1:16" ht="31.5" x14ac:dyDescent="0.3">
      <c r="A32" s="89" t="s">
        <v>41</v>
      </c>
      <c r="B32" s="2">
        <f>B29+B31+B30</f>
        <v>0</v>
      </c>
      <c r="C32" s="2">
        <f>C29+C30+C31</f>
        <v>0</v>
      </c>
      <c r="D32" s="2">
        <f t="shared" ref="D32:P32" si="5">D29+D30+D31</f>
        <v>0</v>
      </c>
      <c r="E32" s="2">
        <f t="shared" si="5"/>
        <v>0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>M32</f>
        <v>0</v>
      </c>
      <c r="O32" s="2" t="e">
        <f t="shared" si="5"/>
        <v>#REF!</v>
      </c>
      <c r="P32" s="2" t="e">
        <f t="shared" si="5"/>
        <v>#REF!</v>
      </c>
    </row>
  </sheetData>
  <mergeCells count="5">
    <mergeCell ref="A4:A5"/>
    <mergeCell ref="B4:M4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82" zoomScaleNormal="82" workbookViewId="0">
      <selection activeCell="H30" sqref="H30"/>
    </sheetView>
  </sheetViews>
  <sheetFormatPr defaultRowHeight="15" x14ac:dyDescent="0.25"/>
  <cols>
    <col min="2" max="2" width="46.140625" customWidth="1"/>
  </cols>
  <sheetData>
    <row r="2" spans="2:6" x14ac:dyDescent="0.25">
      <c r="B2" s="79" t="s">
        <v>10</v>
      </c>
      <c r="C2" s="15"/>
      <c r="D2" s="15"/>
      <c r="E2" s="15"/>
    </row>
    <row r="3" spans="2:6" x14ac:dyDescent="0.25">
      <c r="B3" s="15"/>
      <c r="C3" s="15"/>
      <c r="D3" s="15"/>
      <c r="E3" s="15"/>
    </row>
    <row r="4" spans="2:6" ht="33" customHeight="1" x14ac:dyDescent="0.25">
      <c r="B4" s="100" t="s">
        <v>5</v>
      </c>
      <c r="C4" s="100" t="s">
        <v>6</v>
      </c>
      <c r="D4" s="100" t="s">
        <v>42</v>
      </c>
      <c r="E4" s="100" t="s">
        <v>43</v>
      </c>
      <c r="F4" s="100" t="s">
        <v>44</v>
      </c>
    </row>
    <row r="5" spans="2:6" ht="14.25" customHeight="1" x14ac:dyDescent="0.25">
      <c r="B5" s="98" t="s">
        <v>7</v>
      </c>
      <c r="C5" s="60">
        <v>1</v>
      </c>
      <c r="D5" s="78"/>
      <c r="E5" s="78"/>
      <c r="F5" s="4"/>
    </row>
    <row r="6" spans="2:6" ht="15.75" customHeight="1" x14ac:dyDescent="0.25">
      <c r="B6" s="98" t="s">
        <v>8</v>
      </c>
      <c r="C6" s="60">
        <v>2</v>
      </c>
      <c r="D6" s="78"/>
      <c r="E6" s="78"/>
      <c r="F6" s="4"/>
    </row>
    <row r="7" spans="2:6" ht="28.5" customHeight="1" x14ac:dyDescent="0.25">
      <c r="B7" s="98" t="s">
        <v>126</v>
      </c>
      <c r="C7" s="60">
        <v>3</v>
      </c>
      <c r="D7" s="78"/>
      <c r="E7" s="78"/>
      <c r="F7" s="4"/>
    </row>
    <row r="8" spans="2:6" ht="15" customHeight="1" x14ac:dyDescent="0.25">
      <c r="B8" s="98" t="s">
        <v>9</v>
      </c>
      <c r="C8" s="60">
        <v>4</v>
      </c>
      <c r="D8" s="78"/>
      <c r="E8" s="78"/>
      <c r="F8" s="4"/>
    </row>
    <row r="9" spans="2:6" ht="17.25" customHeight="1" x14ac:dyDescent="0.25">
      <c r="B9" s="99" t="s">
        <v>127</v>
      </c>
      <c r="C9" s="60">
        <v>5</v>
      </c>
      <c r="D9" s="78"/>
      <c r="E9" s="78"/>
      <c r="F9" s="4"/>
    </row>
    <row r="10" spans="2:6" ht="30" customHeight="1" x14ac:dyDescent="0.25"/>
    <row r="11" spans="2:6" ht="30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Necesitatile finaciare</vt:lpstr>
      <vt:lpstr>Venituri</vt:lpstr>
      <vt:lpstr>Cheltuieli</vt:lpstr>
      <vt:lpstr>Profit și pierderi</vt:lpstr>
      <vt:lpstr>Fluxul de numerar</vt:lpstr>
      <vt:lpstr>PR</vt:lpstr>
    </vt:vector>
  </TitlesOfParts>
  <Company>BCI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Liviu Andriuta</dc:creator>
  <cp:lastModifiedBy>Alex</cp:lastModifiedBy>
  <dcterms:created xsi:type="dcterms:W3CDTF">2020-10-21T17:25:26Z</dcterms:created>
  <dcterms:modified xsi:type="dcterms:W3CDTF">2020-11-05T09:02:13Z</dcterms:modified>
</cp:coreProperties>
</file>